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125" windowWidth="13230" windowHeight="6120" activeTab="0"/>
  </bookViews>
  <sheets>
    <sheet name="KLP 1" sheetId="1" r:id="rId1"/>
    <sheet name="KLP 2" sheetId="2" r:id="rId2"/>
    <sheet name="KLP 3" sheetId="3" r:id="rId3"/>
    <sheet name="KLP 4" sheetId="4" r:id="rId4"/>
    <sheet name="Klempířské pozice" sheetId="5" r:id="rId5"/>
  </sheets>
  <definedNames>
    <definedName name="_xlnm.Print_Area" localSheetId="0">'KLP 1'!$A$1:$M$46</definedName>
    <definedName name="_xlnm.Print_Area" localSheetId="1">'KLP 2'!$A$1:$M$46</definedName>
    <definedName name="_xlnm.Print_Area" localSheetId="2">'KLP 3'!$A$1:$M$46</definedName>
    <definedName name="_xlnm.Print_Area" localSheetId="3">'KLP 4'!$A$1:$M$46</definedName>
  </definedNames>
  <calcPr fullCalcOnLoad="1"/>
</workbook>
</file>

<file path=xl/comments1.xml><?xml version="1.0" encoding="utf-8"?>
<comments xmlns="http://schemas.openxmlformats.org/spreadsheetml/2006/main">
  <authors>
    <author>Michal Poláček</author>
  </authors>
  <commentList>
    <comment ref="C7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Vyplňte údaje o objednateli včetně IČ ; DIČ</t>
        </r>
      </text>
    </comment>
    <comment ref="B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Nakresli popřípadě vlož pozici polotovaru</t>
        </r>
      </text>
    </comment>
    <comment ref="C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tloušťku plechu : 0,5 ; 0,6 ; 0,7</t>
        </r>
      </text>
    </comment>
    <comment ref="D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barvu v RAL</t>
        </r>
      </text>
    </comment>
    <comment ref="E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rozvinutou šíři v milimetrech</t>
        </r>
      </text>
    </comment>
    <comment ref="G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délku kusu</t>
        </r>
      </text>
    </comment>
    <comment ref="H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střihů - zpravidla jeden</t>
        </r>
      </text>
    </comment>
    <comment ref="I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všech ohybů</t>
        </r>
      </text>
    </comment>
    <comment ref="J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domačknutí</t>
        </r>
      </text>
    </comment>
    <comment ref="K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materiálu podle zadané tloušťky plechu</t>
        </r>
      </text>
    </comment>
    <comment ref="L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za ohýbání + domačknutí + střih</t>
        </r>
      </text>
    </comment>
    <comment ref="M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celkem</t>
        </r>
      </text>
    </comment>
    <comment ref="F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počet kusů</t>
        </r>
      </text>
    </comment>
    <comment ref="L3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Číslo objednávy vždy uvádějte při dotazech reklamacích apod.</t>
        </r>
      </text>
    </comment>
  </commentList>
</comments>
</file>

<file path=xl/comments2.xml><?xml version="1.0" encoding="utf-8"?>
<comments xmlns="http://schemas.openxmlformats.org/spreadsheetml/2006/main">
  <authors>
    <author>Michal Poláček</author>
  </authors>
  <commentList>
    <comment ref="B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Nakresli popřípadě vlož pozici polotovaru</t>
        </r>
      </text>
    </comment>
    <comment ref="C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tloušťku plechu : 0,5 ; 0,6 ; 0,7</t>
        </r>
      </text>
    </comment>
    <comment ref="D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barvu v RAL</t>
        </r>
      </text>
    </comment>
    <comment ref="E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rozvinutou šíři v milimetrech</t>
        </r>
      </text>
    </comment>
    <comment ref="G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délku kusu</t>
        </r>
      </text>
    </comment>
    <comment ref="H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střihů - zpravidla jeden</t>
        </r>
      </text>
    </comment>
    <comment ref="I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všech ohybů</t>
        </r>
      </text>
    </comment>
    <comment ref="J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domačknutí</t>
        </r>
      </text>
    </comment>
    <comment ref="K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materiálu podle zadané tloušťky plechu</t>
        </r>
      </text>
    </comment>
    <comment ref="L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za ohýbání + domačknutí + střih</t>
        </r>
      </text>
    </comment>
    <comment ref="M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celkem</t>
        </r>
      </text>
    </comment>
    <comment ref="F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počet kusů</t>
        </r>
      </text>
    </comment>
    <comment ref="C7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Vyplňte údaje o objednateli včetně IČ ; DIČ</t>
        </r>
      </text>
    </comment>
    <comment ref="L3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Číslo objednávy vždy uvádějte při dotazech reklamacích apod.</t>
        </r>
      </text>
    </comment>
  </commentList>
</comments>
</file>

<file path=xl/comments3.xml><?xml version="1.0" encoding="utf-8"?>
<comments xmlns="http://schemas.openxmlformats.org/spreadsheetml/2006/main">
  <authors>
    <author>Michal Poláček</author>
  </authors>
  <commentList>
    <comment ref="B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Nakresli popřípadě vlož pozici polotovaru</t>
        </r>
      </text>
    </comment>
    <comment ref="C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tloušťku plechu : 0,5 ; 0,6 ; 0,7</t>
        </r>
      </text>
    </comment>
    <comment ref="D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barvu v RAL</t>
        </r>
      </text>
    </comment>
    <comment ref="E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rozvinutou šíři v milimetrech</t>
        </r>
      </text>
    </comment>
    <comment ref="G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délku kusu</t>
        </r>
      </text>
    </comment>
    <comment ref="H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střihů - zpravidla jeden</t>
        </r>
      </text>
    </comment>
    <comment ref="I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všech ohybů</t>
        </r>
      </text>
    </comment>
    <comment ref="J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domačknutí</t>
        </r>
      </text>
    </comment>
    <comment ref="K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materiálu podle zadané tloušťky plechu</t>
        </r>
      </text>
    </comment>
    <comment ref="L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za ohýbání + domačknutí + střih</t>
        </r>
      </text>
    </comment>
    <comment ref="M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celkem</t>
        </r>
      </text>
    </comment>
    <comment ref="F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počet kusů</t>
        </r>
      </text>
    </comment>
    <comment ref="C7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Vyplňte údaje o objednateli včetně IČ ; DIČ</t>
        </r>
      </text>
    </comment>
    <comment ref="L3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Číslo objednávy vždy uvádějte při dotazech reklamacích apod.</t>
        </r>
      </text>
    </comment>
  </commentList>
</comments>
</file>

<file path=xl/comments4.xml><?xml version="1.0" encoding="utf-8"?>
<comments xmlns="http://schemas.openxmlformats.org/spreadsheetml/2006/main">
  <authors>
    <author>Michal Poláček</author>
  </authors>
  <commentList>
    <comment ref="C7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Vyplňte údaje o objednateli včetně IČ ; DIČ</t>
        </r>
      </text>
    </comment>
    <comment ref="L3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Číslo objednávy vždy uvádějte při dotazech reklamacích apod.</t>
        </r>
      </text>
    </comment>
    <comment ref="B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Nakresli popřípadě vlož pozici polotovaru</t>
        </r>
      </text>
    </comment>
    <comment ref="C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tloušťku plechu : 0,5 ; 0,6 ; 0,7</t>
        </r>
      </text>
    </comment>
    <comment ref="D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barvu v RAL</t>
        </r>
      </text>
    </comment>
    <comment ref="E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rozvinutou šíři v milimetrech</t>
        </r>
      </text>
    </comment>
    <comment ref="G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délku kusu</t>
        </r>
      </text>
    </comment>
    <comment ref="H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střihů - zpravidla jeden</t>
        </r>
      </text>
    </comment>
    <comment ref="I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všech ohybů</t>
        </r>
      </text>
    </comment>
    <comment ref="J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Doplň počet domačknutí</t>
        </r>
      </text>
    </comment>
    <comment ref="K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materiálu podle zadané tloušťky plechu</t>
        </r>
      </text>
    </comment>
    <comment ref="L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za ohýbání + domačknutí + střih</t>
        </r>
      </text>
    </comment>
    <comment ref="M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Zobrazí cenu celkem</t>
        </r>
      </text>
    </comment>
    <comment ref="F10" authorId="0">
      <text>
        <r>
          <rPr>
            <b/>
            <sz val="10"/>
            <rFont val="Tahoma"/>
            <family val="2"/>
          </rPr>
          <t>Michal Poláček:</t>
        </r>
        <r>
          <rPr>
            <sz val="10"/>
            <rFont val="Tahoma"/>
            <family val="2"/>
          </rPr>
          <t xml:space="preserve">
Vyplň počet kusů</t>
        </r>
      </text>
    </comment>
  </commentList>
</comments>
</file>

<file path=xl/sharedStrings.xml><?xml version="1.0" encoding="utf-8"?>
<sst xmlns="http://schemas.openxmlformats.org/spreadsheetml/2006/main" count="140" uniqueCount="67">
  <si>
    <t>RAL</t>
  </si>
  <si>
    <t>Síla plechu</t>
  </si>
  <si>
    <t>Nákres pozice</t>
  </si>
  <si>
    <t>Počet ohybů</t>
  </si>
  <si>
    <t>Počet domačknutí</t>
  </si>
  <si>
    <t>Cena materiálu</t>
  </si>
  <si>
    <t>Cena výroby</t>
  </si>
  <si>
    <t>Cena celkem bez DPH</t>
  </si>
  <si>
    <t>Počet střihů</t>
  </si>
  <si>
    <t>Chladicí boxy CZ s.r.o. ; Kalendova 688/11 ; 500 04 Hradec Králové ; IČ: 274 77 100 ; DIČ: CZ27477100</t>
  </si>
  <si>
    <t>Objednávající:</t>
  </si>
  <si>
    <t>www.chladiciboxy.cz</t>
  </si>
  <si>
    <t xml:space="preserve">Kontakty : </t>
  </si>
  <si>
    <t>mailto:info@chladiciboxy.cz</t>
  </si>
  <si>
    <t>Rozvinutá šíře  mm</t>
  </si>
  <si>
    <t>1/K</t>
  </si>
  <si>
    <t>2/K</t>
  </si>
  <si>
    <t>3/K</t>
  </si>
  <si>
    <t>4/K</t>
  </si>
  <si>
    <t>5/K</t>
  </si>
  <si>
    <t>6/K</t>
  </si>
  <si>
    <t>7/K</t>
  </si>
  <si>
    <t>8/K</t>
  </si>
  <si>
    <t>9/K</t>
  </si>
  <si>
    <t>Běžných metrů / ks</t>
  </si>
  <si>
    <t>Počet kusů</t>
  </si>
  <si>
    <t>10/K</t>
  </si>
  <si>
    <t>XXX/2006/mon/MP</t>
  </si>
  <si>
    <t>Cena za bm</t>
  </si>
  <si>
    <t>Počet m2</t>
  </si>
  <si>
    <t>Cena za m2</t>
  </si>
  <si>
    <t>11/K</t>
  </si>
  <si>
    <t>12/K</t>
  </si>
  <si>
    <t>13/K</t>
  </si>
  <si>
    <t>14/K</t>
  </si>
  <si>
    <t>15/K</t>
  </si>
  <si>
    <t>16/K</t>
  </si>
  <si>
    <t>17/K</t>
  </si>
  <si>
    <t>18/K</t>
  </si>
  <si>
    <t>19/K</t>
  </si>
  <si>
    <t>20/K</t>
  </si>
  <si>
    <t>Počet bm</t>
  </si>
  <si>
    <t>Dodací list s výpočtem ceny</t>
  </si>
  <si>
    <t>Váha v kilogramech</t>
  </si>
  <si>
    <t>21/K</t>
  </si>
  <si>
    <t>22/K</t>
  </si>
  <si>
    <t>23/K</t>
  </si>
  <si>
    <t>24/K</t>
  </si>
  <si>
    <t>25/K</t>
  </si>
  <si>
    <t>26/K</t>
  </si>
  <si>
    <t>27/K</t>
  </si>
  <si>
    <t>28/K</t>
  </si>
  <si>
    <t>29/K</t>
  </si>
  <si>
    <t>30/K</t>
  </si>
  <si>
    <t>31/K</t>
  </si>
  <si>
    <t>32/K</t>
  </si>
  <si>
    <t>33/K</t>
  </si>
  <si>
    <t>34/K</t>
  </si>
  <si>
    <t>35/K</t>
  </si>
  <si>
    <t>36/K</t>
  </si>
  <si>
    <t>37/K</t>
  </si>
  <si>
    <t>38/K</t>
  </si>
  <si>
    <t>39/K</t>
  </si>
  <si>
    <t>40/K</t>
  </si>
  <si>
    <t>tel.: +420 775 706 603   ;    fax: +420 465 613 525</t>
  </si>
  <si>
    <t>XXX/2008/vyr/JS</t>
  </si>
  <si>
    <t>mailto:vyroba@chladiciboxy.cz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</si>
</sst>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i/>
      <sz val="1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 CE"/>
      <family val="2"/>
    </font>
    <font>
      <sz val="72"/>
      <name val="Arial CE"/>
      <family val="2"/>
    </font>
    <font>
      <b/>
      <sz val="18"/>
      <name val="Arial CE"/>
      <family val="2"/>
    </font>
    <font>
      <u val="single"/>
      <sz val="12"/>
      <color indexed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17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17" applyFont="1" applyAlignment="1">
      <alignment horizontal="left"/>
    </xf>
    <xf numFmtId="0" fontId="13" fillId="0" borderId="0" xfId="17" applyFont="1" applyAlignment="1">
      <alignment/>
    </xf>
    <xf numFmtId="164" fontId="7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4" fillId="0" borderId="6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6" fillId="0" borderId="4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41</xdr:row>
      <xdr:rowOff>419100</xdr:rowOff>
    </xdr:from>
    <xdr:to>
      <xdr:col>2</xdr:col>
      <xdr:colOff>838200</xdr:colOff>
      <xdr:row>42</xdr:row>
      <xdr:rowOff>561975</xdr:rowOff>
    </xdr:to>
    <xdr:grpSp>
      <xdr:nvGrpSpPr>
        <xdr:cNvPr id="1" name="Group 26"/>
        <xdr:cNvGrpSpPr>
          <a:grpSpLocks/>
        </xdr:cNvGrpSpPr>
      </xdr:nvGrpSpPr>
      <xdr:grpSpPr>
        <a:xfrm>
          <a:off x="2209800" y="22031325"/>
          <a:ext cx="3133725" cy="771525"/>
          <a:chOff x="19" y="868"/>
          <a:chExt cx="195" cy="81"/>
        </a:xfrm>
        <a:solidFill>
          <a:srgbClr val="FFFFFF"/>
        </a:solidFill>
      </xdr:grpSpPr>
      <xdr:sp>
        <xdr:nvSpPr>
          <xdr:cNvPr id="2" name="AutoShape 27"/>
          <xdr:cNvSpPr>
            <a:spLocks/>
          </xdr:cNvSpPr>
        </xdr:nvSpPr>
        <xdr:spPr>
          <a:xfrm rot="10820893">
            <a:off x="77" y="87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rc 28"/>
          <xdr:cNvSpPr>
            <a:spLocks/>
          </xdr:cNvSpPr>
        </xdr:nvSpPr>
        <xdr:spPr>
          <a:xfrm rot="-5628845">
            <a:off x="184" y="8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Polygon 29"/>
          <xdr:cNvSpPr>
            <a:spLocks/>
          </xdr:cNvSpPr>
        </xdr:nvSpPr>
        <xdr:spPr>
          <a:xfrm>
            <a:off x="66" y="868"/>
            <a:ext cx="133" cy="62"/>
          </a:xfrm>
          <a:custGeom>
            <a:pathLst>
              <a:path h="62" w="133">
                <a:moveTo>
                  <a:pt x="10" y="51"/>
                </a:moveTo>
                <a:lnTo>
                  <a:pt x="0" y="62"/>
                </a:lnTo>
                <a:lnTo>
                  <a:pt x="7" y="29"/>
                </a:lnTo>
                <a:lnTo>
                  <a:pt x="132" y="29"/>
                </a:lnTo>
                <a:lnTo>
                  <a:pt x="13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rc 30"/>
          <xdr:cNvSpPr>
            <a:spLocks/>
          </xdr:cNvSpPr>
        </xdr:nvSpPr>
        <xdr:spPr>
          <a:xfrm rot="5171154">
            <a:off x="70" y="8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31"/>
          <xdr:cNvSpPr txBox="1">
            <a:spLocks noChangeArrowheads="1"/>
          </xdr:cNvSpPr>
        </xdr:nvSpPr>
        <xdr:spPr>
          <a:xfrm>
            <a:off x="79" y="90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7" name="TextBox 32"/>
          <xdr:cNvSpPr txBox="1">
            <a:spLocks noChangeArrowheads="1"/>
          </xdr:cNvSpPr>
        </xdr:nvSpPr>
        <xdr:spPr>
          <a:xfrm>
            <a:off x="170" y="876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8" name="TextBox 33"/>
          <xdr:cNvSpPr txBox="1">
            <a:spLocks noChangeArrowheads="1"/>
          </xdr:cNvSpPr>
        </xdr:nvSpPr>
        <xdr:spPr>
          <a:xfrm>
            <a:off x="71" y="912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9" name="TextBox 34"/>
          <xdr:cNvSpPr txBox="1">
            <a:spLocks noChangeArrowheads="1"/>
          </xdr:cNvSpPr>
        </xdr:nvSpPr>
        <xdr:spPr>
          <a:xfrm>
            <a:off x="51" y="897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10" name="Arc 35"/>
          <xdr:cNvSpPr>
            <a:spLocks/>
          </xdr:cNvSpPr>
        </xdr:nvSpPr>
        <xdr:spPr>
          <a:xfrm rot="16230117">
            <a:off x="43" y="921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36"/>
          <xdr:cNvSpPr>
            <a:spLocks/>
          </xdr:cNvSpPr>
        </xdr:nvSpPr>
        <xdr:spPr>
          <a:xfrm flipV="1">
            <a:off x="38" y="94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37"/>
          <xdr:cNvSpPr txBox="1">
            <a:spLocks noChangeArrowheads="1"/>
          </xdr:cNvSpPr>
        </xdr:nvSpPr>
        <xdr:spPr>
          <a:xfrm>
            <a:off x="19" y="912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13" name="TextBox 38"/>
          <xdr:cNvSpPr txBox="1">
            <a:spLocks noChangeArrowheads="1"/>
          </xdr:cNvSpPr>
        </xdr:nvSpPr>
        <xdr:spPr>
          <a:xfrm>
            <a:off x="198" y="87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14" name="TextBox 39"/>
          <xdr:cNvSpPr txBox="1">
            <a:spLocks noChangeArrowheads="1"/>
          </xdr:cNvSpPr>
        </xdr:nvSpPr>
        <xdr:spPr>
          <a:xfrm>
            <a:off x="119" y="87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247</a:t>
            </a:r>
          </a:p>
        </xdr:txBody>
      </xdr:sp>
    </xdr:grpSp>
    <xdr:clientData/>
  </xdr:twoCellAnchor>
  <xdr:twoCellAnchor>
    <xdr:from>
      <xdr:col>0</xdr:col>
      <xdr:colOff>285750</xdr:colOff>
      <xdr:row>40</xdr:row>
      <xdr:rowOff>66675</xdr:rowOff>
    </xdr:from>
    <xdr:to>
      <xdr:col>1</xdr:col>
      <xdr:colOff>571500</xdr:colOff>
      <xdr:row>41</xdr:row>
      <xdr:rowOff>285750</xdr:rowOff>
    </xdr:to>
    <xdr:grpSp>
      <xdr:nvGrpSpPr>
        <xdr:cNvPr id="15" name="Group 78"/>
        <xdr:cNvGrpSpPr>
          <a:grpSpLocks/>
        </xdr:cNvGrpSpPr>
      </xdr:nvGrpSpPr>
      <xdr:grpSpPr>
        <a:xfrm>
          <a:off x="285750" y="21050250"/>
          <a:ext cx="971550" cy="847725"/>
          <a:chOff x="11" y="2009"/>
          <a:chExt cx="89" cy="89"/>
        </a:xfrm>
        <a:solidFill>
          <a:srgbClr val="FFFFFF"/>
        </a:solidFill>
      </xdr:grpSpPr>
      <xdr:sp>
        <xdr:nvSpPr>
          <xdr:cNvPr id="16" name="Polygon 41"/>
          <xdr:cNvSpPr>
            <a:spLocks/>
          </xdr:cNvSpPr>
        </xdr:nvSpPr>
        <xdr:spPr>
          <a:xfrm>
            <a:off x="30" y="2011"/>
            <a:ext cx="64" cy="66"/>
          </a:xfrm>
          <a:custGeom>
            <a:pathLst>
              <a:path h="66" w="6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66"/>
                </a:lnTo>
                <a:lnTo>
                  <a:pt x="64" y="66"/>
                </a:lnTo>
                <a:lnTo>
                  <a:pt x="64" y="62"/>
                </a:lnTo>
                <a:lnTo>
                  <a:pt x="55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42"/>
          <xdr:cNvSpPr txBox="1">
            <a:spLocks noChangeArrowheads="1"/>
          </xdr:cNvSpPr>
        </xdr:nvSpPr>
        <xdr:spPr>
          <a:xfrm>
            <a:off x="14" y="2037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" name="TextBox 43"/>
          <xdr:cNvSpPr txBox="1">
            <a:spLocks noChangeArrowheads="1"/>
          </xdr:cNvSpPr>
        </xdr:nvSpPr>
        <xdr:spPr>
          <a:xfrm>
            <a:off x="48" y="2075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9" name="Arc 44"/>
          <xdr:cNvSpPr>
            <a:spLocks/>
          </xdr:cNvSpPr>
        </xdr:nvSpPr>
        <xdr:spPr>
          <a:xfrm rot="220907">
            <a:off x="29" y="206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45"/>
          <xdr:cNvSpPr txBox="1">
            <a:spLocks noChangeArrowheads="1"/>
          </xdr:cNvSpPr>
        </xdr:nvSpPr>
        <xdr:spPr>
          <a:xfrm>
            <a:off x="36" y="2055"/>
            <a:ext cx="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1" name="AutoShape 46"/>
          <xdr:cNvSpPr>
            <a:spLocks/>
          </xdr:cNvSpPr>
        </xdr:nvSpPr>
        <xdr:spPr>
          <a:xfrm rot="5447380">
            <a:off x="11" y="2065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Box 47"/>
          <xdr:cNvSpPr txBox="1">
            <a:spLocks noChangeArrowheads="1"/>
          </xdr:cNvSpPr>
        </xdr:nvSpPr>
        <xdr:spPr>
          <a:xfrm>
            <a:off x="76" y="2060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" name="TextBox 48"/>
          <xdr:cNvSpPr txBox="1">
            <a:spLocks noChangeArrowheads="1"/>
          </xdr:cNvSpPr>
        </xdr:nvSpPr>
        <xdr:spPr>
          <a:xfrm>
            <a:off x="34" y="2009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457200</xdr:colOff>
      <xdr:row>41</xdr:row>
      <xdr:rowOff>180975</xdr:rowOff>
    </xdr:from>
    <xdr:to>
      <xdr:col>1</xdr:col>
      <xdr:colOff>1438275</xdr:colOff>
      <xdr:row>43</xdr:row>
      <xdr:rowOff>19050</xdr:rowOff>
    </xdr:to>
    <xdr:grpSp>
      <xdr:nvGrpSpPr>
        <xdr:cNvPr id="24" name="Group 49"/>
        <xdr:cNvGrpSpPr>
          <a:grpSpLocks/>
        </xdr:cNvGrpSpPr>
      </xdr:nvGrpSpPr>
      <xdr:grpSpPr>
        <a:xfrm>
          <a:off x="457200" y="21793200"/>
          <a:ext cx="1666875" cy="1295400"/>
          <a:chOff x="56" y="1916"/>
          <a:chExt cx="153" cy="116"/>
        </a:xfrm>
        <a:solidFill>
          <a:srgbClr val="FFFFFF"/>
        </a:solidFill>
      </xdr:grpSpPr>
      <xdr:sp>
        <xdr:nvSpPr>
          <xdr:cNvPr id="25" name="Arc 50"/>
          <xdr:cNvSpPr>
            <a:spLocks/>
          </xdr:cNvSpPr>
        </xdr:nvSpPr>
        <xdr:spPr>
          <a:xfrm rot="5171154">
            <a:off x="123" y="1938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Arc 51"/>
          <xdr:cNvSpPr>
            <a:spLocks/>
          </xdr:cNvSpPr>
        </xdr:nvSpPr>
        <xdr:spPr>
          <a:xfrm rot="15971154">
            <a:off x="102" y="1990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52"/>
          <xdr:cNvSpPr>
            <a:spLocks/>
          </xdr:cNvSpPr>
        </xdr:nvSpPr>
        <xdr:spPr>
          <a:xfrm rot="10645393">
            <a:off x="180" y="1916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Polygon 53"/>
          <xdr:cNvSpPr>
            <a:spLocks/>
          </xdr:cNvSpPr>
        </xdr:nvSpPr>
        <xdr:spPr>
          <a:xfrm>
            <a:off x="60" y="1937"/>
            <a:ext cx="137" cy="73"/>
          </a:xfrm>
          <a:custGeom>
            <a:pathLst>
              <a:path h="73" w="137">
                <a:moveTo>
                  <a:pt x="123" y="4"/>
                </a:moveTo>
                <a:lnTo>
                  <a:pt x="137" y="4"/>
                </a:lnTo>
                <a:lnTo>
                  <a:pt x="137" y="0"/>
                </a:lnTo>
                <a:lnTo>
                  <a:pt x="63" y="0"/>
                </a:lnTo>
                <a:lnTo>
                  <a:pt x="63" y="69"/>
                </a:lnTo>
                <a:lnTo>
                  <a:pt x="0" y="69"/>
                </a:lnTo>
                <a:lnTo>
                  <a:pt x="0" y="73"/>
                </a:lnTo>
                <a:lnTo>
                  <a:pt x="12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TextBox 54"/>
          <xdr:cNvSpPr txBox="1">
            <a:spLocks noChangeArrowheads="1"/>
          </xdr:cNvSpPr>
        </xdr:nvSpPr>
        <xdr:spPr>
          <a:xfrm>
            <a:off x="129" y="1971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30" name="TextBox 55"/>
          <xdr:cNvSpPr txBox="1">
            <a:spLocks noChangeArrowheads="1"/>
          </xdr:cNvSpPr>
        </xdr:nvSpPr>
        <xdr:spPr>
          <a:xfrm>
            <a:off x="135" y="1954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1" name="TextBox 56"/>
          <xdr:cNvSpPr txBox="1">
            <a:spLocks noChangeArrowheads="1"/>
          </xdr:cNvSpPr>
        </xdr:nvSpPr>
        <xdr:spPr>
          <a:xfrm>
            <a:off x="92" y="1982"/>
            <a:ext cx="2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2" name="TextBox 57"/>
          <xdr:cNvSpPr txBox="1">
            <a:spLocks noChangeArrowheads="1"/>
          </xdr:cNvSpPr>
        </xdr:nvSpPr>
        <xdr:spPr>
          <a:xfrm>
            <a:off x="185" y="194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3" name="TextBox 58"/>
          <xdr:cNvSpPr txBox="1">
            <a:spLocks noChangeArrowheads="1"/>
          </xdr:cNvSpPr>
        </xdr:nvSpPr>
        <xdr:spPr>
          <a:xfrm>
            <a:off x="137" y="1923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" name="TextBox 59"/>
          <xdr:cNvSpPr txBox="1">
            <a:spLocks noChangeArrowheads="1"/>
          </xdr:cNvSpPr>
        </xdr:nvSpPr>
        <xdr:spPr>
          <a:xfrm>
            <a:off x="65" y="1989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5" name="TextBox 60"/>
          <xdr:cNvSpPr txBox="1">
            <a:spLocks noChangeArrowheads="1"/>
          </xdr:cNvSpPr>
        </xdr:nvSpPr>
        <xdr:spPr>
          <a:xfrm>
            <a:off x="56" y="2012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1962150</xdr:colOff>
      <xdr:row>40</xdr:row>
      <xdr:rowOff>28575</xdr:rowOff>
    </xdr:from>
    <xdr:to>
      <xdr:col>2</xdr:col>
      <xdr:colOff>180975</xdr:colOff>
      <xdr:row>41</xdr:row>
      <xdr:rowOff>257175</xdr:rowOff>
    </xdr:to>
    <xdr:grpSp>
      <xdr:nvGrpSpPr>
        <xdr:cNvPr id="36" name="Group 61"/>
        <xdr:cNvGrpSpPr>
          <a:grpSpLocks/>
        </xdr:cNvGrpSpPr>
      </xdr:nvGrpSpPr>
      <xdr:grpSpPr>
        <a:xfrm>
          <a:off x="2647950" y="21012150"/>
          <a:ext cx="2038350" cy="857250"/>
          <a:chOff x="23" y="501"/>
          <a:chExt cx="150" cy="90"/>
        </a:xfrm>
        <a:solidFill>
          <a:srgbClr val="FFFFFF"/>
        </a:solidFill>
      </xdr:grpSpPr>
      <xdr:sp>
        <xdr:nvSpPr>
          <xdr:cNvPr id="37" name="TextBox 62"/>
          <xdr:cNvSpPr txBox="1">
            <a:spLocks noChangeArrowheads="1"/>
          </xdr:cNvSpPr>
        </xdr:nvSpPr>
        <xdr:spPr>
          <a:xfrm>
            <a:off x="111" y="533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8" name="TextBox 63"/>
          <xdr:cNvSpPr txBox="1">
            <a:spLocks noChangeArrowheads="1"/>
          </xdr:cNvSpPr>
        </xdr:nvSpPr>
        <xdr:spPr>
          <a:xfrm>
            <a:off x="81" y="538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9" name="Arc 64"/>
          <xdr:cNvSpPr>
            <a:spLocks/>
          </xdr:cNvSpPr>
        </xdr:nvSpPr>
        <xdr:spPr>
          <a:xfrm rot="-5400000">
            <a:off x="84" y="55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Arc 65"/>
          <xdr:cNvSpPr>
            <a:spLocks/>
          </xdr:cNvSpPr>
        </xdr:nvSpPr>
        <xdr:spPr>
          <a:xfrm rot="648408">
            <a:off x="103" y="5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Polygon 66"/>
          <xdr:cNvSpPr>
            <a:spLocks/>
          </xdr:cNvSpPr>
        </xdr:nvSpPr>
        <xdr:spPr>
          <a:xfrm>
            <a:off x="41" y="503"/>
            <a:ext cx="116" cy="68"/>
          </a:xfrm>
          <a:custGeom>
            <a:pathLst>
              <a:path h="43" w="83">
                <a:moveTo>
                  <a:pt x="6" y="39"/>
                </a:moveTo>
                <a:lnTo>
                  <a:pt x="0" y="39"/>
                </a:lnTo>
                <a:lnTo>
                  <a:pt x="0" y="43"/>
                </a:lnTo>
                <a:lnTo>
                  <a:pt x="42" y="43"/>
                </a:lnTo>
                <a:lnTo>
                  <a:pt x="42" y="0"/>
                </a:lnTo>
                <a:lnTo>
                  <a:pt x="45" y="0"/>
                </a:lnTo>
                <a:lnTo>
                  <a:pt x="45" y="43"/>
                </a:lnTo>
                <a:lnTo>
                  <a:pt x="83" y="43"/>
                </a:lnTo>
                <a:lnTo>
                  <a:pt x="83" y="38"/>
                </a:lnTo>
                <a:lnTo>
                  <a:pt x="76" y="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Box 67"/>
          <xdr:cNvSpPr txBox="1">
            <a:spLocks noChangeArrowheads="1"/>
          </xdr:cNvSpPr>
        </xdr:nvSpPr>
        <xdr:spPr>
          <a:xfrm>
            <a:off x="81" y="51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3" name="TextBox 68"/>
          <xdr:cNvSpPr txBox="1">
            <a:spLocks noChangeArrowheads="1"/>
          </xdr:cNvSpPr>
        </xdr:nvSpPr>
        <xdr:spPr>
          <a:xfrm>
            <a:off x="111" y="501"/>
            <a:ext cx="1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4" name="TextBox 69"/>
          <xdr:cNvSpPr txBox="1">
            <a:spLocks noChangeArrowheads="1"/>
          </xdr:cNvSpPr>
        </xdr:nvSpPr>
        <xdr:spPr>
          <a:xfrm>
            <a:off x="37" y="538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5" name="TextBox 70"/>
          <xdr:cNvSpPr txBox="1">
            <a:spLocks noChangeArrowheads="1"/>
          </xdr:cNvSpPr>
        </xdr:nvSpPr>
        <xdr:spPr>
          <a:xfrm>
            <a:off x="140" y="543"/>
            <a:ext cx="1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6" name="TextBox 71"/>
          <xdr:cNvSpPr txBox="1">
            <a:spLocks noChangeArrowheads="1"/>
          </xdr:cNvSpPr>
        </xdr:nvSpPr>
        <xdr:spPr>
          <a:xfrm>
            <a:off x="55" y="555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7" name="TextBox 72"/>
          <xdr:cNvSpPr txBox="1">
            <a:spLocks noChangeArrowheads="1"/>
          </xdr:cNvSpPr>
        </xdr:nvSpPr>
        <xdr:spPr>
          <a:xfrm>
            <a:off x="120" y="555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8" name="AutoShape 73"/>
          <xdr:cNvSpPr>
            <a:spLocks/>
          </xdr:cNvSpPr>
        </xdr:nvSpPr>
        <xdr:spPr>
          <a:xfrm rot="16377046">
            <a:off x="104" y="52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74"/>
          <xdr:cNvSpPr txBox="1">
            <a:spLocks noChangeArrowheads="1"/>
          </xdr:cNvSpPr>
        </xdr:nvSpPr>
        <xdr:spPr>
          <a:xfrm>
            <a:off x="23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50" name="TextBox 75"/>
          <xdr:cNvSpPr txBox="1">
            <a:spLocks noChangeArrowheads="1"/>
          </xdr:cNvSpPr>
        </xdr:nvSpPr>
        <xdr:spPr>
          <a:xfrm>
            <a:off x="111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41</xdr:row>
      <xdr:rowOff>419100</xdr:rowOff>
    </xdr:from>
    <xdr:to>
      <xdr:col>2</xdr:col>
      <xdr:colOff>838200</xdr:colOff>
      <xdr:row>42</xdr:row>
      <xdr:rowOff>561975</xdr:rowOff>
    </xdr:to>
    <xdr:grpSp>
      <xdr:nvGrpSpPr>
        <xdr:cNvPr id="1" name="Group 2"/>
        <xdr:cNvGrpSpPr>
          <a:grpSpLocks/>
        </xdr:cNvGrpSpPr>
      </xdr:nvGrpSpPr>
      <xdr:grpSpPr>
        <a:xfrm>
          <a:off x="2209800" y="22031325"/>
          <a:ext cx="3133725" cy="771525"/>
          <a:chOff x="19" y="868"/>
          <a:chExt cx="195" cy="8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 rot="10820893">
            <a:off x="77" y="87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rc 4"/>
          <xdr:cNvSpPr>
            <a:spLocks/>
          </xdr:cNvSpPr>
        </xdr:nvSpPr>
        <xdr:spPr>
          <a:xfrm rot="-5628845">
            <a:off x="184" y="8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Polygon 5"/>
          <xdr:cNvSpPr>
            <a:spLocks/>
          </xdr:cNvSpPr>
        </xdr:nvSpPr>
        <xdr:spPr>
          <a:xfrm>
            <a:off x="66" y="868"/>
            <a:ext cx="133" cy="62"/>
          </a:xfrm>
          <a:custGeom>
            <a:pathLst>
              <a:path h="62" w="133">
                <a:moveTo>
                  <a:pt x="10" y="51"/>
                </a:moveTo>
                <a:lnTo>
                  <a:pt x="0" y="62"/>
                </a:lnTo>
                <a:lnTo>
                  <a:pt x="7" y="29"/>
                </a:lnTo>
                <a:lnTo>
                  <a:pt x="132" y="29"/>
                </a:lnTo>
                <a:lnTo>
                  <a:pt x="13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rot="5171154">
            <a:off x="70" y="8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79" y="90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71" y="874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0" y="912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47" y="897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10" name="Arc 11"/>
          <xdr:cNvSpPr>
            <a:spLocks/>
          </xdr:cNvSpPr>
        </xdr:nvSpPr>
        <xdr:spPr>
          <a:xfrm rot="16230117">
            <a:off x="43" y="921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38" y="94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19" y="912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198" y="87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119" y="87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247</a:t>
            </a:r>
          </a:p>
        </xdr:txBody>
      </xdr:sp>
    </xdr:grpSp>
    <xdr:clientData/>
  </xdr:twoCellAnchor>
  <xdr:twoCellAnchor>
    <xdr:from>
      <xdr:col>0</xdr:col>
      <xdr:colOff>285750</xdr:colOff>
      <xdr:row>40</xdr:row>
      <xdr:rowOff>66675</xdr:rowOff>
    </xdr:from>
    <xdr:to>
      <xdr:col>1</xdr:col>
      <xdr:colOff>571500</xdr:colOff>
      <xdr:row>41</xdr:row>
      <xdr:rowOff>285750</xdr:rowOff>
    </xdr:to>
    <xdr:grpSp>
      <xdr:nvGrpSpPr>
        <xdr:cNvPr id="15" name="Group 16"/>
        <xdr:cNvGrpSpPr>
          <a:grpSpLocks/>
        </xdr:cNvGrpSpPr>
      </xdr:nvGrpSpPr>
      <xdr:grpSpPr>
        <a:xfrm>
          <a:off x="285750" y="21050250"/>
          <a:ext cx="971550" cy="847725"/>
          <a:chOff x="11" y="2009"/>
          <a:chExt cx="89" cy="89"/>
        </a:xfrm>
        <a:solidFill>
          <a:srgbClr val="FFFFFF"/>
        </a:solidFill>
      </xdr:grpSpPr>
      <xdr:sp>
        <xdr:nvSpPr>
          <xdr:cNvPr id="16" name="Polygon 17"/>
          <xdr:cNvSpPr>
            <a:spLocks/>
          </xdr:cNvSpPr>
        </xdr:nvSpPr>
        <xdr:spPr>
          <a:xfrm>
            <a:off x="30" y="2011"/>
            <a:ext cx="64" cy="66"/>
          </a:xfrm>
          <a:custGeom>
            <a:pathLst>
              <a:path h="66" w="6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66"/>
                </a:lnTo>
                <a:lnTo>
                  <a:pt x="64" y="66"/>
                </a:lnTo>
                <a:lnTo>
                  <a:pt x="64" y="62"/>
                </a:lnTo>
                <a:lnTo>
                  <a:pt x="55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14" y="2037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48" y="2075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rot="220907">
            <a:off x="29" y="206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36" y="2055"/>
            <a:ext cx="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 rot="5447380">
            <a:off x="11" y="2065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76" y="2060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4" y="2009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457200</xdr:colOff>
      <xdr:row>41</xdr:row>
      <xdr:rowOff>180975</xdr:rowOff>
    </xdr:from>
    <xdr:to>
      <xdr:col>1</xdr:col>
      <xdr:colOff>1438275</xdr:colOff>
      <xdr:row>42</xdr:row>
      <xdr:rowOff>809625</xdr:rowOff>
    </xdr:to>
    <xdr:grpSp>
      <xdr:nvGrpSpPr>
        <xdr:cNvPr id="24" name="Group 25"/>
        <xdr:cNvGrpSpPr>
          <a:grpSpLocks/>
        </xdr:cNvGrpSpPr>
      </xdr:nvGrpSpPr>
      <xdr:grpSpPr>
        <a:xfrm>
          <a:off x="457200" y="21793200"/>
          <a:ext cx="1666875" cy="1257300"/>
          <a:chOff x="56" y="1916"/>
          <a:chExt cx="153" cy="113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rot="5171154">
            <a:off x="123" y="1938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Arc 27"/>
          <xdr:cNvSpPr>
            <a:spLocks/>
          </xdr:cNvSpPr>
        </xdr:nvSpPr>
        <xdr:spPr>
          <a:xfrm rot="15971154">
            <a:off x="102" y="1990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 rot="10645393">
            <a:off x="180" y="1916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Polygon 29"/>
          <xdr:cNvSpPr>
            <a:spLocks/>
          </xdr:cNvSpPr>
        </xdr:nvSpPr>
        <xdr:spPr>
          <a:xfrm>
            <a:off x="60" y="1937"/>
            <a:ext cx="137" cy="73"/>
          </a:xfrm>
          <a:custGeom>
            <a:pathLst>
              <a:path h="73" w="137">
                <a:moveTo>
                  <a:pt x="123" y="4"/>
                </a:moveTo>
                <a:lnTo>
                  <a:pt x="137" y="4"/>
                </a:lnTo>
                <a:lnTo>
                  <a:pt x="137" y="0"/>
                </a:lnTo>
                <a:lnTo>
                  <a:pt x="63" y="0"/>
                </a:lnTo>
                <a:lnTo>
                  <a:pt x="63" y="69"/>
                </a:lnTo>
                <a:lnTo>
                  <a:pt x="0" y="69"/>
                </a:lnTo>
                <a:lnTo>
                  <a:pt x="0" y="73"/>
                </a:lnTo>
                <a:lnTo>
                  <a:pt x="12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129" y="1972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135" y="1955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1" name="TextBox 32"/>
          <xdr:cNvSpPr txBox="1">
            <a:spLocks noChangeArrowheads="1"/>
          </xdr:cNvSpPr>
        </xdr:nvSpPr>
        <xdr:spPr>
          <a:xfrm>
            <a:off x="92" y="1982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2" name="TextBox 33"/>
          <xdr:cNvSpPr txBox="1">
            <a:spLocks noChangeArrowheads="1"/>
          </xdr:cNvSpPr>
        </xdr:nvSpPr>
        <xdr:spPr>
          <a:xfrm>
            <a:off x="185" y="1949"/>
            <a:ext cx="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137" y="1923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65" y="1993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56" y="2009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1962150</xdr:colOff>
      <xdr:row>40</xdr:row>
      <xdr:rowOff>28575</xdr:rowOff>
    </xdr:from>
    <xdr:to>
      <xdr:col>2</xdr:col>
      <xdr:colOff>180975</xdr:colOff>
      <xdr:row>41</xdr:row>
      <xdr:rowOff>257175</xdr:rowOff>
    </xdr:to>
    <xdr:grpSp>
      <xdr:nvGrpSpPr>
        <xdr:cNvPr id="36" name="Group 37"/>
        <xdr:cNvGrpSpPr>
          <a:grpSpLocks/>
        </xdr:cNvGrpSpPr>
      </xdr:nvGrpSpPr>
      <xdr:grpSpPr>
        <a:xfrm>
          <a:off x="2647950" y="21012150"/>
          <a:ext cx="2038350" cy="857250"/>
          <a:chOff x="23" y="501"/>
          <a:chExt cx="150" cy="9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111" y="533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80" y="538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rot="-5400000">
            <a:off x="84" y="55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Arc 41"/>
          <xdr:cNvSpPr>
            <a:spLocks/>
          </xdr:cNvSpPr>
        </xdr:nvSpPr>
        <xdr:spPr>
          <a:xfrm rot="648408">
            <a:off x="103" y="5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Polygon 42"/>
          <xdr:cNvSpPr>
            <a:spLocks/>
          </xdr:cNvSpPr>
        </xdr:nvSpPr>
        <xdr:spPr>
          <a:xfrm>
            <a:off x="41" y="503"/>
            <a:ext cx="116" cy="68"/>
          </a:xfrm>
          <a:custGeom>
            <a:pathLst>
              <a:path h="43" w="83">
                <a:moveTo>
                  <a:pt x="6" y="39"/>
                </a:moveTo>
                <a:lnTo>
                  <a:pt x="0" y="39"/>
                </a:lnTo>
                <a:lnTo>
                  <a:pt x="0" y="43"/>
                </a:lnTo>
                <a:lnTo>
                  <a:pt x="42" y="43"/>
                </a:lnTo>
                <a:lnTo>
                  <a:pt x="42" y="0"/>
                </a:lnTo>
                <a:lnTo>
                  <a:pt x="45" y="0"/>
                </a:lnTo>
                <a:lnTo>
                  <a:pt x="45" y="43"/>
                </a:lnTo>
                <a:lnTo>
                  <a:pt x="83" y="43"/>
                </a:lnTo>
                <a:lnTo>
                  <a:pt x="83" y="38"/>
                </a:lnTo>
                <a:lnTo>
                  <a:pt x="76" y="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Box 43"/>
          <xdr:cNvSpPr txBox="1">
            <a:spLocks noChangeArrowheads="1"/>
          </xdr:cNvSpPr>
        </xdr:nvSpPr>
        <xdr:spPr>
          <a:xfrm>
            <a:off x="80" y="51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111" y="501"/>
            <a:ext cx="1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7" y="538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142" y="543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6" name="TextBox 47"/>
          <xdr:cNvSpPr txBox="1">
            <a:spLocks noChangeArrowheads="1"/>
          </xdr:cNvSpPr>
        </xdr:nvSpPr>
        <xdr:spPr>
          <a:xfrm>
            <a:off x="55" y="555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7" name="TextBox 48"/>
          <xdr:cNvSpPr txBox="1">
            <a:spLocks noChangeArrowheads="1"/>
          </xdr:cNvSpPr>
        </xdr:nvSpPr>
        <xdr:spPr>
          <a:xfrm>
            <a:off x="122" y="555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 rot="16377046">
            <a:off x="104" y="52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23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111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41</xdr:row>
      <xdr:rowOff>419100</xdr:rowOff>
    </xdr:from>
    <xdr:to>
      <xdr:col>2</xdr:col>
      <xdr:colOff>838200</xdr:colOff>
      <xdr:row>42</xdr:row>
      <xdr:rowOff>561975</xdr:rowOff>
    </xdr:to>
    <xdr:grpSp>
      <xdr:nvGrpSpPr>
        <xdr:cNvPr id="1" name="Group 2"/>
        <xdr:cNvGrpSpPr>
          <a:grpSpLocks/>
        </xdr:cNvGrpSpPr>
      </xdr:nvGrpSpPr>
      <xdr:grpSpPr>
        <a:xfrm>
          <a:off x="2209800" y="22031325"/>
          <a:ext cx="3133725" cy="771525"/>
          <a:chOff x="19" y="868"/>
          <a:chExt cx="195" cy="8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 rot="10820893">
            <a:off x="77" y="87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rc 4"/>
          <xdr:cNvSpPr>
            <a:spLocks/>
          </xdr:cNvSpPr>
        </xdr:nvSpPr>
        <xdr:spPr>
          <a:xfrm rot="-5628845">
            <a:off x="184" y="8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Polygon 5"/>
          <xdr:cNvSpPr>
            <a:spLocks/>
          </xdr:cNvSpPr>
        </xdr:nvSpPr>
        <xdr:spPr>
          <a:xfrm>
            <a:off x="66" y="868"/>
            <a:ext cx="133" cy="62"/>
          </a:xfrm>
          <a:custGeom>
            <a:pathLst>
              <a:path h="62" w="133">
                <a:moveTo>
                  <a:pt x="10" y="51"/>
                </a:moveTo>
                <a:lnTo>
                  <a:pt x="0" y="62"/>
                </a:lnTo>
                <a:lnTo>
                  <a:pt x="7" y="29"/>
                </a:lnTo>
                <a:lnTo>
                  <a:pt x="132" y="29"/>
                </a:lnTo>
                <a:lnTo>
                  <a:pt x="13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rot="5171154">
            <a:off x="70" y="8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79" y="90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71" y="874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0" y="912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47" y="897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10" name="Arc 11"/>
          <xdr:cNvSpPr>
            <a:spLocks/>
          </xdr:cNvSpPr>
        </xdr:nvSpPr>
        <xdr:spPr>
          <a:xfrm rot="16230117">
            <a:off x="43" y="921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38" y="94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19" y="912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198" y="87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119" y="87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247</a:t>
            </a:r>
          </a:p>
        </xdr:txBody>
      </xdr:sp>
    </xdr:grpSp>
    <xdr:clientData/>
  </xdr:twoCellAnchor>
  <xdr:twoCellAnchor>
    <xdr:from>
      <xdr:col>0</xdr:col>
      <xdr:colOff>285750</xdr:colOff>
      <xdr:row>40</xdr:row>
      <xdr:rowOff>66675</xdr:rowOff>
    </xdr:from>
    <xdr:to>
      <xdr:col>1</xdr:col>
      <xdr:colOff>571500</xdr:colOff>
      <xdr:row>41</xdr:row>
      <xdr:rowOff>285750</xdr:rowOff>
    </xdr:to>
    <xdr:grpSp>
      <xdr:nvGrpSpPr>
        <xdr:cNvPr id="15" name="Group 16"/>
        <xdr:cNvGrpSpPr>
          <a:grpSpLocks/>
        </xdr:cNvGrpSpPr>
      </xdr:nvGrpSpPr>
      <xdr:grpSpPr>
        <a:xfrm>
          <a:off x="285750" y="21050250"/>
          <a:ext cx="971550" cy="847725"/>
          <a:chOff x="11" y="2009"/>
          <a:chExt cx="89" cy="89"/>
        </a:xfrm>
        <a:solidFill>
          <a:srgbClr val="FFFFFF"/>
        </a:solidFill>
      </xdr:grpSpPr>
      <xdr:sp>
        <xdr:nvSpPr>
          <xdr:cNvPr id="16" name="Polygon 17"/>
          <xdr:cNvSpPr>
            <a:spLocks/>
          </xdr:cNvSpPr>
        </xdr:nvSpPr>
        <xdr:spPr>
          <a:xfrm>
            <a:off x="30" y="2011"/>
            <a:ext cx="64" cy="66"/>
          </a:xfrm>
          <a:custGeom>
            <a:pathLst>
              <a:path h="66" w="6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66"/>
                </a:lnTo>
                <a:lnTo>
                  <a:pt x="64" y="66"/>
                </a:lnTo>
                <a:lnTo>
                  <a:pt x="64" y="62"/>
                </a:lnTo>
                <a:lnTo>
                  <a:pt x="55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14" y="2037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48" y="2075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rot="220907">
            <a:off x="29" y="206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36" y="2055"/>
            <a:ext cx="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 rot="5447380">
            <a:off x="11" y="2065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76" y="2060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4" y="2009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457200</xdr:colOff>
      <xdr:row>41</xdr:row>
      <xdr:rowOff>180975</xdr:rowOff>
    </xdr:from>
    <xdr:to>
      <xdr:col>1</xdr:col>
      <xdr:colOff>1438275</xdr:colOff>
      <xdr:row>42</xdr:row>
      <xdr:rowOff>809625</xdr:rowOff>
    </xdr:to>
    <xdr:grpSp>
      <xdr:nvGrpSpPr>
        <xdr:cNvPr id="24" name="Group 25"/>
        <xdr:cNvGrpSpPr>
          <a:grpSpLocks/>
        </xdr:cNvGrpSpPr>
      </xdr:nvGrpSpPr>
      <xdr:grpSpPr>
        <a:xfrm>
          <a:off x="457200" y="21793200"/>
          <a:ext cx="1666875" cy="1257300"/>
          <a:chOff x="56" y="1916"/>
          <a:chExt cx="153" cy="113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rot="5171154">
            <a:off x="123" y="1938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Arc 27"/>
          <xdr:cNvSpPr>
            <a:spLocks/>
          </xdr:cNvSpPr>
        </xdr:nvSpPr>
        <xdr:spPr>
          <a:xfrm rot="15971154">
            <a:off x="102" y="1990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 rot="10645393">
            <a:off x="180" y="1916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Polygon 29"/>
          <xdr:cNvSpPr>
            <a:spLocks/>
          </xdr:cNvSpPr>
        </xdr:nvSpPr>
        <xdr:spPr>
          <a:xfrm>
            <a:off x="60" y="1937"/>
            <a:ext cx="137" cy="73"/>
          </a:xfrm>
          <a:custGeom>
            <a:pathLst>
              <a:path h="73" w="137">
                <a:moveTo>
                  <a:pt x="123" y="4"/>
                </a:moveTo>
                <a:lnTo>
                  <a:pt x="137" y="4"/>
                </a:lnTo>
                <a:lnTo>
                  <a:pt x="137" y="0"/>
                </a:lnTo>
                <a:lnTo>
                  <a:pt x="63" y="0"/>
                </a:lnTo>
                <a:lnTo>
                  <a:pt x="63" y="69"/>
                </a:lnTo>
                <a:lnTo>
                  <a:pt x="0" y="69"/>
                </a:lnTo>
                <a:lnTo>
                  <a:pt x="0" y="73"/>
                </a:lnTo>
                <a:lnTo>
                  <a:pt x="12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129" y="1972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135" y="1955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1" name="TextBox 32"/>
          <xdr:cNvSpPr txBox="1">
            <a:spLocks noChangeArrowheads="1"/>
          </xdr:cNvSpPr>
        </xdr:nvSpPr>
        <xdr:spPr>
          <a:xfrm>
            <a:off x="92" y="1982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2" name="TextBox 33"/>
          <xdr:cNvSpPr txBox="1">
            <a:spLocks noChangeArrowheads="1"/>
          </xdr:cNvSpPr>
        </xdr:nvSpPr>
        <xdr:spPr>
          <a:xfrm>
            <a:off x="185" y="1949"/>
            <a:ext cx="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137" y="1923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65" y="1993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56" y="2009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1962150</xdr:colOff>
      <xdr:row>40</xdr:row>
      <xdr:rowOff>28575</xdr:rowOff>
    </xdr:from>
    <xdr:to>
      <xdr:col>2</xdr:col>
      <xdr:colOff>180975</xdr:colOff>
      <xdr:row>41</xdr:row>
      <xdr:rowOff>257175</xdr:rowOff>
    </xdr:to>
    <xdr:grpSp>
      <xdr:nvGrpSpPr>
        <xdr:cNvPr id="36" name="Group 37"/>
        <xdr:cNvGrpSpPr>
          <a:grpSpLocks/>
        </xdr:cNvGrpSpPr>
      </xdr:nvGrpSpPr>
      <xdr:grpSpPr>
        <a:xfrm>
          <a:off x="2647950" y="21012150"/>
          <a:ext cx="2038350" cy="857250"/>
          <a:chOff x="23" y="501"/>
          <a:chExt cx="150" cy="9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111" y="533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80" y="538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rot="-5400000">
            <a:off x="84" y="55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Arc 41"/>
          <xdr:cNvSpPr>
            <a:spLocks/>
          </xdr:cNvSpPr>
        </xdr:nvSpPr>
        <xdr:spPr>
          <a:xfrm rot="648408">
            <a:off x="103" y="5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Polygon 42"/>
          <xdr:cNvSpPr>
            <a:spLocks/>
          </xdr:cNvSpPr>
        </xdr:nvSpPr>
        <xdr:spPr>
          <a:xfrm>
            <a:off x="41" y="503"/>
            <a:ext cx="116" cy="68"/>
          </a:xfrm>
          <a:custGeom>
            <a:pathLst>
              <a:path h="43" w="83">
                <a:moveTo>
                  <a:pt x="6" y="39"/>
                </a:moveTo>
                <a:lnTo>
                  <a:pt x="0" y="39"/>
                </a:lnTo>
                <a:lnTo>
                  <a:pt x="0" y="43"/>
                </a:lnTo>
                <a:lnTo>
                  <a:pt x="42" y="43"/>
                </a:lnTo>
                <a:lnTo>
                  <a:pt x="42" y="0"/>
                </a:lnTo>
                <a:lnTo>
                  <a:pt x="45" y="0"/>
                </a:lnTo>
                <a:lnTo>
                  <a:pt x="45" y="43"/>
                </a:lnTo>
                <a:lnTo>
                  <a:pt x="83" y="43"/>
                </a:lnTo>
                <a:lnTo>
                  <a:pt x="83" y="38"/>
                </a:lnTo>
                <a:lnTo>
                  <a:pt x="76" y="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Box 43"/>
          <xdr:cNvSpPr txBox="1">
            <a:spLocks noChangeArrowheads="1"/>
          </xdr:cNvSpPr>
        </xdr:nvSpPr>
        <xdr:spPr>
          <a:xfrm>
            <a:off x="80" y="51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111" y="501"/>
            <a:ext cx="1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7" y="538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142" y="543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6" name="TextBox 47"/>
          <xdr:cNvSpPr txBox="1">
            <a:spLocks noChangeArrowheads="1"/>
          </xdr:cNvSpPr>
        </xdr:nvSpPr>
        <xdr:spPr>
          <a:xfrm>
            <a:off x="55" y="555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7" name="TextBox 48"/>
          <xdr:cNvSpPr txBox="1">
            <a:spLocks noChangeArrowheads="1"/>
          </xdr:cNvSpPr>
        </xdr:nvSpPr>
        <xdr:spPr>
          <a:xfrm>
            <a:off x="122" y="555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 rot="16377046">
            <a:off x="104" y="52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23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111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41</xdr:row>
      <xdr:rowOff>419100</xdr:rowOff>
    </xdr:from>
    <xdr:to>
      <xdr:col>2</xdr:col>
      <xdr:colOff>838200</xdr:colOff>
      <xdr:row>42</xdr:row>
      <xdr:rowOff>561975</xdr:rowOff>
    </xdr:to>
    <xdr:grpSp>
      <xdr:nvGrpSpPr>
        <xdr:cNvPr id="1" name="Group 2"/>
        <xdr:cNvGrpSpPr>
          <a:grpSpLocks/>
        </xdr:cNvGrpSpPr>
      </xdr:nvGrpSpPr>
      <xdr:grpSpPr>
        <a:xfrm>
          <a:off x="2209800" y="22031325"/>
          <a:ext cx="3133725" cy="771525"/>
          <a:chOff x="19" y="868"/>
          <a:chExt cx="195" cy="8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 rot="10820893">
            <a:off x="77" y="87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rc 4"/>
          <xdr:cNvSpPr>
            <a:spLocks/>
          </xdr:cNvSpPr>
        </xdr:nvSpPr>
        <xdr:spPr>
          <a:xfrm rot="-5628845">
            <a:off x="184" y="8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Polygon 5"/>
          <xdr:cNvSpPr>
            <a:spLocks/>
          </xdr:cNvSpPr>
        </xdr:nvSpPr>
        <xdr:spPr>
          <a:xfrm>
            <a:off x="66" y="868"/>
            <a:ext cx="133" cy="62"/>
          </a:xfrm>
          <a:custGeom>
            <a:pathLst>
              <a:path h="62" w="133">
                <a:moveTo>
                  <a:pt x="10" y="51"/>
                </a:moveTo>
                <a:lnTo>
                  <a:pt x="0" y="62"/>
                </a:lnTo>
                <a:lnTo>
                  <a:pt x="7" y="29"/>
                </a:lnTo>
                <a:lnTo>
                  <a:pt x="132" y="29"/>
                </a:lnTo>
                <a:lnTo>
                  <a:pt x="13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rot="5171154">
            <a:off x="70" y="8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79" y="90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71" y="874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0" y="912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47" y="897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10" name="Arc 11"/>
          <xdr:cNvSpPr>
            <a:spLocks/>
          </xdr:cNvSpPr>
        </xdr:nvSpPr>
        <xdr:spPr>
          <a:xfrm rot="16230117">
            <a:off x="43" y="921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38" y="94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19" y="912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198" y="87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119" y="87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247</a:t>
            </a:r>
          </a:p>
        </xdr:txBody>
      </xdr:sp>
    </xdr:grpSp>
    <xdr:clientData/>
  </xdr:twoCellAnchor>
  <xdr:twoCellAnchor>
    <xdr:from>
      <xdr:col>0</xdr:col>
      <xdr:colOff>285750</xdr:colOff>
      <xdr:row>40</xdr:row>
      <xdr:rowOff>66675</xdr:rowOff>
    </xdr:from>
    <xdr:to>
      <xdr:col>1</xdr:col>
      <xdr:colOff>571500</xdr:colOff>
      <xdr:row>41</xdr:row>
      <xdr:rowOff>285750</xdr:rowOff>
    </xdr:to>
    <xdr:grpSp>
      <xdr:nvGrpSpPr>
        <xdr:cNvPr id="15" name="Group 16"/>
        <xdr:cNvGrpSpPr>
          <a:grpSpLocks/>
        </xdr:cNvGrpSpPr>
      </xdr:nvGrpSpPr>
      <xdr:grpSpPr>
        <a:xfrm>
          <a:off x="285750" y="21050250"/>
          <a:ext cx="971550" cy="847725"/>
          <a:chOff x="11" y="2009"/>
          <a:chExt cx="89" cy="89"/>
        </a:xfrm>
        <a:solidFill>
          <a:srgbClr val="FFFFFF"/>
        </a:solidFill>
      </xdr:grpSpPr>
      <xdr:sp>
        <xdr:nvSpPr>
          <xdr:cNvPr id="16" name="Polygon 17"/>
          <xdr:cNvSpPr>
            <a:spLocks/>
          </xdr:cNvSpPr>
        </xdr:nvSpPr>
        <xdr:spPr>
          <a:xfrm>
            <a:off x="30" y="2011"/>
            <a:ext cx="64" cy="66"/>
          </a:xfrm>
          <a:custGeom>
            <a:pathLst>
              <a:path h="66" w="6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66"/>
                </a:lnTo>
                <a:lnTo>
                  <a:pt x="64" y="66"/>
                </a:lnTo>
                <a:lnTo>
                  <a:pt x="64" y="62"/>
                </a:lnTo>
                <a:lnTo>
                  <a:pt x="55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14" y="2037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48" y="2075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rot="220907">
            <a:off x="29" y="206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36" y="2055"/>
            <a:ext cx="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 rot="5447380">
            <a:off x="11" y="2065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76" y="2060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4" y="2009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457200</xdr:colOff>
      <xdr:row>41</xdr:row>
      <xdr:rowOff>180975</xdr:rowOff>
    </xdr:from>
    <xdr:to>
      <xdr:col>1</xdr:col>
      <xdr:colOff>1438275</xdr:colOff>
      <xdr:row>42</xdr:row>
      <xdr:rowOff>809625</xdr:rowOff>
    </xdr:to>
    <xdr:grpSp>
      <xdr:nvGrpSpPr>
        <xdr:cNvPr id="24" name="Group 25"/>
        <xdr:cNvGrpSpPr>
          <a:grpSpLocks/>
        </xdr:cNvGrpSpPr>
      </xdr:nvGrpSpPr>
      <xdr:grpSpPr>
        <a:xfrm>
          <a:off x="457200" y="21793200"/>
          <a:ext cx="1666875" cy="1257300"/>
          <a:chOff x="56" y="1916"/>
          <a:chExt cx="153" cy="113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rot="5171154">
            <a:off x="123" y="1938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Arc 27"/>
          <xdr:cNvSpPr>
            <a:spLocks/>
          </xdr:cNvSpPr>
        </xdr:nvSpPr>
        <xdr:spPr>
          <a:xfrm rot="15971154">
            <a:off x="102" y="1990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 rot="10645393">
            <a:off x="180" y="1916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Polygon 29"/>
          <xdr:cNvSpPr>
            <a:spLocks/>
          </xdr:cNvSpPr>
        </xdr:nvSpPr>
        <xdr:spPr>
          <a:xfrm>
            <a:off x="60" y="1937"/>
            <a:ext cx="137" cy="73"/>
          </a:xfrm>
          <a:custGeom>
            <a:pathLst>
              <a:path h="73" w="137">
                <a:moveTo>
                  <a:pt x="123" y="4"/>
                </a:moveTo>
                <a:lnTo>
                  <a:pt x="137" y="4"/>
                </a:lnTo>
                <a:lnTo>
                  <a:pt x="137" y="0"/>
                </a:lnTo>
                <a:lnTo>
                  <a:pt x="63" y="0"/>
                </a:lnTo>
                <a:lnTo>
                  <a:pt x="63" y="69"/>
                </a:lnTo>
                <a:lnTo>
                  <a:pt x="0" y="69"/>
                </a:lnTo>
                <a:lnTo>
                  <a:pt x="0" y="73"/>
                </a:lnTo>
                <a:lnTo>
                  <a:pt x="12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129" y="1972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135" y="1955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1" name="TextBox 32"/>
          <xdr:cNvSpPr txBox="1">
            <a:spLocks noChangeArrowheads="1"/>
          </xdr:cNvSpPr>
        </xdr:nvSpPr>
        <xdr:spPr>
          <a:xfrm>
            <a:off x="92" y="1982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2" name="TextBox 33"/>
          <xdr:cNvSpPr txBox="1">
            <a:spLocks noChangeArrowheads="1"/>
          </xdr:cNvSpPr>
        </xdr:nvSpPr>
        <xdr:spPr>
          <a:xfrm>
            <a:off x="185" y="1949"/>
            <a:ext cx="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137" y="1923"/>
            <a:ext cx="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65" y="1993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56" y="2009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1962150</xdr:colOff>
      <xdr:row>40</xdr:row>
      <xdr:rowOff>28575</xdr:rowOff>
    </xdr:from>
    <xdr:to>
      <xdr:col>2</xdr:col>
      <xdr:colOff>180975</xdr:colOff>
      <xdr:row>41</xdr:row>
      <xdr:rowOff>257175</xdr:rowOff>
    </xdr:to>
    <xdr:grpSp>
      <xdr:nvGrpSpPr>
        <xdr:cNvPr id="36" name="Group 37"/>
        <xdr:cNvGrpSpPr>
          <a:grpSpLocks/>
        </xdr:cNvGrpSpPr>
      </xdr:nvGrpSpPr>
      <xdr:grpSpPr>
        <a:xfrm>
          <a:off x="2647950" y="21012150"/>
          <a:ext cx="2038350" cy="857250"/>
          <a:chOff x="23" y="501"/>
          <a:chExt cx="150" cy="9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111" y="533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80" y="538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rot="-5400000">
            <a:off x="84" y="55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Arc 41"/>
          <xdr:cNvSpPr>
            <a:spLocks/>
          </xdr:cNvSpPr>
        </xdr:nvSpPr>
        <xdr:spPr>
          <a:xfrm rot="648408">
            <a:off x="103" y="5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Polygon 42"/>
          <xdr:cNvSpPr>
            <a:spLocks/>
          </xdr:cNvSpPr>
        </xdr:nvSpPr>
        <xdr:spPr>
          <a:xfrm>
            <a:off x="41" y="503"/>
            <a:ext cx="116" cy="68"/>
          </a:xfrm>
          <a:custGeom>
            <a:pathLst>
              <a:path h="43" w="83">
                <a:moveTo>
                  <a:pt x="6" y="39"/>
                </a:moveTo>
                <a:lnTo>
                  <a:pt x="0" y="39"/>
                </a:lnTo>
                <a:lnTo>
                  <a:pt x="0" y="43"/>
                </a:lnTo>
                <a:lnTo>
                  <a:pt x="42" y="43"/>
                </a:lnTo>
                <a:lnTo>
                  <a:pt x="42" y="0"/>
                </a:lnTo>
                <a:lnTo>
                  <a:pt x="45" y="0"/>
                </a:lnTo>
                <a:lnTo>
                  <a:pt x="45" y="43"/>
                </a:lnTo>
                <a:lnTo>
                  <a:pt x="83" y="43"/>
                </a:lnTo>
                <a:lnTo>
                  <a:pt x="83" y="38"/>
                </a:lnTo>
                <a:lnTo>
                  <a:pt x="76" y="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Box 43"/>
          <xdr:cNvSpPr txBox="1">
            <a:spLocks noChangeArrowheads="1"/>
          </xdr:cNvSpPr>
        </xdr:nvSpPr>
        <xdr:spPr>
          <a:xfrm>
            <a:off x="80" y="510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111" y="501"/>
            <a:ext cx="1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7" y="538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142" y="543"/>
            <a:ext cx="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6" name="TextBox 47"/>
          <xdr:cNvSpPr txBox="1">
            <a:spLocks noChangeArrowheads="1"/>
          </xdr:cNvSpPr>
        </xdr:nvSpPr>
        <xdr:spPr>
          <a:xfrm>
            <a:off x="55" y="555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7" name="TextBox 48"/>
          <xdr:cNvSpPr txBox="1">
            <a:spLocks noChangeArrowheads="1"/>
          </xdr:cNvSpPr>
        </xdr:nvSpPr>
        <xdr:spPr>
          <a:xfrm>
            <a:off x="122" y="555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 rot="16377046">
            <a:off x="104" y="52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23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111" y="567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228600</xdr:rowOff>
    </xdr:from>
    <xdr:to>
      <xdr:col>0</xdr:col>
      <xdr:colOff>1295400</xdr:colOff>
      <xdr:row>2</xdr:row>
      <xdr:rowOff>885825</xdr:rowOff>
    </xdr:to>
    <xdr:grpSp>
      <xdr:nvGrpSpPr>
        <xdr:cNvPr id="1" name="Group 1"/>
        <xdr:cNvGrpSpPr>
          <a:grpSpLocks/>
        </xdr:cNvGrpSpPr>
      </xdr:nvGrpSpPr>
      <xdr:grpSpPr>
        <a:xfrm>
          <a:off x="571500" y="2590800"/>
          <a:ext cx="733425" cy="657225"/>
          <a:chOff x="67" y="247"/>
          <a:chExt cx="67" cy="67"/>
        </a:xfrm>
        <a:solidFill>
          <a:srgbClr val="FFFFFF"/>
        </a:solidFill>
      </xdr:grpSpPr>
      <xdr:sp>
        <xdr:nvSpPr>
          <xdr:cNvPr id="2" name="Polygon 2"/>
          <xdr:cNvSpPr>
            <a:spLocks/>
          </xdr:cNvSpPr>
        </xdr:nvSpPr>
        <xdr:spPr>
          <a:xfrm>
            <a:off x="67" y="266"/>
            <a:ext cx="53" cy="30"/>
          </a:xfrm>
          <a:custGeom>
            <a:pathLst>
              <a:path h="30" w="53">
                <a:moveTo>
                  <a:pt x="0" y="30"/>
                </a:moveTo>
                <a:lnTo>
                  <a:pt x="29" y="30"/>
                </a:lnTo>
                <a:lnTo>
                  <a:pt x="29" y="0"/>
                </a:lnTo>
                <a:lnTo>
                  <a:pt x="5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95" y="24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5" y="27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0" y="29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07" y="265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8" y="27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8" name="Arc 8"/>
          <xdr:cNvSpPr>
            <a:spLocks/>
          </xdr:cNvSpPr>
        </xdr:nvSpPr>
        <xdr:spPr>
          <a:xfrm rot="15971154">
            <a:off x="83" y="2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rot="5171154">
            <a:off x="94" y="26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400050</xdr:colOff>
      <xdr:row>0</xdr:row>
      <xdr:rowOff>238125</xdr:rowOff>
    </xdr:from>
    <xdr:to>
      <xdr:col>0</xdr:col>
      <xdr:colOff>1676400</xdr:colOff>
      <xdr:row>0</xdr:row>
      <xdr:rowOff>942975</xdr:rowOff>
    </xdr:to>
    <xdr:grpSp>
      <xdr:nvGrpSpPr>
        <xdr:cNvPr id="10" name="Group 10"/>
        <xdr:cNvGrpSpPr>
          <a:grpSpLocks/>
        </xdr:cNvGrpSpPr>
      </xdr:nvGrpSpPr>
      <xdr:grpSpPr>
        <a:xfrm>
          <a:off x="400050" y="238125"/>
          <a:ext cx="1276350" cy="714375"/>
          <a:chOff x="57" y="7"/>
          <a:chExt cx="117" cy="72"/>
        </a:xfrm>
        <a:solidFill>
          <a:srgbClr val="FFFFFF"/>
        </a:solidFill>
      </xdr:grpSpPr>
      <xdr:sp>
        <xdr:nvSpPr>
          <xdr:cNvPr id="11" name="Polygon 11"/>
          <xdr:cNvSpPr>
            <a:spLocks/>
          </xdr:cNvSpPr>
        </xdr:nvSpPr>
        <xdr:spPr>
          <a:xfrm>
            <a:off x="81" y="7"/>
            <a:ext cx="64" cy="70"/>
          </a:xfrm>
          <a:custGeom>
            <a:pathLst>
              <a:path h="70" w="73">
                <a:moveTo>
                  <a:pt x="0" y="48"/>
                </a:moveTo>
                <a:lnTo>
                  <a:pt x="0" y="70"/>
                </a:lnTo>
                <a:lnTo>
                  <a:pt x="73" y="70"/>
                </a:lnTo>
                <a:lnTo>
                  <a:pt x="7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7" y="5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00" y="58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145" y="26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123" y="4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rot="15971154">
            <a:off x="132" y="60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rc 17"/>
          <xdr:cNvSpPr>
            <a:spLocks/>
          </xdr:cNvSpPr>
        </xdr:nvSpPr>
        <xdr:spPr>
          <a:xfrm rot="220907">
            <a:off x="80" y="6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83" y="5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</xdr:grpSp>
    <xdr:clientData/>
  </xdr:twoCellAnchor>
  <xdr:twoCellAnchor>
    <xdr:from>
      <xdr:col>0</xdr:col>
      <xdr:colOff>609600</xdr:colOff>
      <xdr:row>1</xdr:row>
      <xdr:rowOff>209550</xdr:rowOff>
    </xdr:from>
    <xdr:to>
      <xdr:col>0</xdr:col>
      <xdr:colOff>1276350</xdr:colOff>
      <xdr:row>1</xdr:row>
      <xdr:rowOff>1038225</xdr:rowOff>
    </xdr:to>
    <xdr:grpSp>
      <xdr:nvGrpSpPr>
        <xdr:cNvPr id="19" name="Group 19"/>
        <xdr:cNvGrpSpPr>
          <a:grpSpLocks/>
        </xdr:cNvGrpSpPr>
      </xdr:nvGrpSpPr>
      <xdr:grpSpPr>
        <a:xfrm>
          <a:off x="609600" y="1390650"/>
          <a:ext cx="666750" cy="828675"/>
          <a:chOff x="67" y="127"/>
          <a:chExt cx="61" cy="84"/>
        </a:xfrm>
        <a:solidFill>
          <a:srgbClr val="FFFFFF"/>
        </a:solidFill>
      </xdr:grpSpPr>
      <xdr:sp>
        <xdr:nvSpPr>
          <xdr:cNvPr id="20" name="Polygon 20"/>
          <xdr:cNvSpPr>
            <a:spLocks/>
          </xdr:cNvSpPr>
        </xdr:nvSpPr>
        <xdr:spPr>
          <a:xfrm>
            <a:off x="67" y="127"/>
            <a:ext cx="34" cy="58"/>
          </a:xfrm>
          <a:custGeom>
            <a:pathLst>
              <a:path h="58" w="34">
                <a:moveTo>
                  <a:pt x="0" y="58"/>
                </a:moveTo>
                <a:lnTo>
                  <a:pt x="34" y="58"/>
                </a:lnTo>
                <a:lnTo>
                  <a:pt x="34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76" y="15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2" name="Arc 22"/>
          <xdr:cNvSpPr>
            <a:spLocks/>
          </xdr:cNvSpPr>
        </xdr:nvSpPr>
        <xdr:spPr>
          <a:xfrm rot="15971154">
            <a:off x="87" y="16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74" y="19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106" y="15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65</a:t>
            </a:r>
          </a:p>
        </xdr:txBody>
      </xdr:sp>
    </xdr:grpSp>
    <xdr:clientData/>
  </xdr:twoCellAnchor>
  <xdr:twoCellAnchor>
    <xdr:from>
      <xdr:col>2</xdr:col>
      <xdr:colOff>342900</xdr:colOff>
      <xdr:row>1</xdr:row>
      <xdr:rowOff>28575</xdr:rowOff>
    </xdr:from>
    <xdr:to>
      <xdr:col>2</xdr:col>
      <xdr:colOff>2000250</xdr:colOff>
      <xdr:row>1</xdr:row>
      <xdr:rowOff>1152525</xdr:rowOff>
    </xdr:to>
    <xdr:grpSp>
      <xdr:nvGrpSpPr>
        <xdr:cNvPr id="25" name="Group 25"/>
        <xdr:cNvGrpSpPr>
          <a:grpSpLocks/>
        </xdr:cNvGrpSpPr>
      </xdr:nvGrpSpPr>
      <xdr:grpSpPr>
        <a:xfrm>
          <a:off x="6276975" y="1209675"/>
          <a:ext cx="1657350" cy="1123950"/>
          <a:chOff x="13" y="362"/>
          <a:chExt cx="152" cy="114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13" y="362"/>
            <a:ext cx="152" cy="114"/>
            <a:chOff x="15" y="362"/>
            <a:chExt cx="152" cy="114"/>
          </a:xfrm>
          <a:solidFill>
            <a:srgbClr val="FFFFFF"/>
          </a:solidFill>
        </xdr:grpSpPr>
        <xdr:grpSp>
          <xdr:nvGrpSpPr>
            <xdr:cNvPr id="27" name="Group 27"/>
            <xdr:cNvGrpSpPr>
              <a:grpSpLocks/>
            </xdr:cNvGrpSpPr>
          </xdr:nvGrpSpPr>
          <xdr:grpSpPr>
            <a:xfrm>
              <a:off x="15" y="362"/>
              <a:ext cx="152" cy="110"/>
              <a:chOff x="1" y="363"/>
              <a:chExt cx="152" cy="110"/>
            </a:xfrm>
            <a:solidFill>
              <a:srgbClr val="FFFFFF"/>
            </a:solidFill>
          </xdr:grpSpPr>
          <xdr:sp>
            <xdr:nvSpPr>
              <xdr:cNvPr id="28" name="TextBox 28"/>
              <xdr:cNvSpPr txBox="1">
                <a:spLocks noChangeArrowheads="1"/>
              </xdr:cNvSpPr>
            </xdr:nvSpPr>
            <xdr:spPr>
              <a:xfrm>
                <a:off x="97" y="397"/>
                <a:ext cx="27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93°</a:t>
                </a:r>
              </a:p>
            </xdr:txBody>
          </xdr:sp>
          <xdr:sp>
            <xdr:nvSpPr>
              <xdr:cNvPr id="29" name="Arc 29"/>
              <xdr:cNvSpPr>
                <a:spLocks/>
              </xdr:cNvSpPr>
            </xdr:nvSpPr>
            <xdr:spPr>
              <a:xfrm rot="15971154">
                <a:off x="110" y="408"/>
                <a:ext cx="14" cy="15"/>
              </a:xfrm>
              <a:prstGeom prst="arc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" name="Arc 30"/>
              <xdr:cNvSpPr>
                <a:spLocks/>
              </xdr:cNvSpPr>
            </xdr:nvSpPr>
            <xdr:spPr>
              <a:xfrm rot="-5628845">
                <a:off x="16" y="441"/>
                <a:ext cx="34" cy="32"/>
              </a:xfrm>
              <a:prstGeom prst="arc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" name="Arc 31"/>
              <xdr:cNvSpPr>
                <a:spLocks/>
              </xdr:cNvSpPr>
            </xdr:nvSpPr>
            <xdr:spPr>
              <a:xfrm rot="5171154">
                <a:off x="49" y="425"/>
                <a:ext cx="14" cy="15"/>
              </a:xfrm>
              <a:prstGeom prst="arc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" name="Polygon 32"/>
              <xdr:cNvSpPr>
                <a:spLocks/>
              </xdr:cNvSpPr>
            </xdr:nvSpPr>
            <xdr:spPr>
              <a:xfrm>
                <a:off x="46" y="363"/>
                <a:ext cx="82" cy="100"/>
              </a:xfrm>
              <a:custGeom>
                <a:pathLst>
                  <a:path h="100" w="82">
                    <a:moveTo>
                      <a:pt x="18" y="85"/>
                    </a:moveTo>
                    <a:lnTo>
                      <a:pt x="0" y="100"/>
                    </a:lnTo>
                    <a:lnTo>
                      <a:pt x="6" y="61"/>
                    </a:lnTo>
                    <a:lnTo>
                      <a:pt x="77" y="61"/>
                    </a:lnTo>
                    <a:lnTo>
                      <a:pt x="82" y="0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" name="TextBox 33"/>
              <xdr:cNvSpPr txBox="1">
                <a:spLocks noChangeArrowheads="1"/>
              </xdr:cNvSpPr>
            </xdr:nvSpPr>
            <xdr:spPr>
              <a:xfrm>
                <a:off x="131" y="380"/>
                <a:ext cx="22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55</a:t>
                </a:r>
              </a:p>
            </xdr:txBody>
          </xdr:sp>
          <xdr:sp>
            <xdr:nvSpPr>
              <xdr:cNvPr id="34" name="TextBox 34"/>
              <xdr:cNvSpPr txBox="1">
                <a:spLocks noChangeArrowheads="1"/>
              </xdr:cNvSpPr>
            </xdr:nvSpPr>
            <xdr:spPr>
              <a:xfrm>
                <a:off x="71" y="407"/>
                <a:ext cx="22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45</a:t>
                </a:r>
              </a:p>
            </xdr:txBody>
          </xdr:sp>
          <xdr:sp>
            <xdr:nvSpPr>
              <xdr:cNvPr id="35" name="TextBox 35"/>
              <xdr:cNvSpPr txBox="1">
                <a:spLocks noChangeArrowheads="1"/>
              </xdr:cNvSpPr>
            </xdr:nvSpPr>
            <xdr:spPr>
              <a:xfrm>
                <a:off x="26" y="425"/>
                <a:ext cx="22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35</a:t>
                </a:r>
              </a:p>
            </xdr:txBody>
          </xdr:sp>
          <xdr:sp>
            <xdr:nvSpPr>
              <xdr:cNvPr id="36" name="TextBox 36"/>
              <xdr:cNvSpPr txBox="1">
                <a:spLocks noChangeArrowheads="1"/>
              </xdr:cNvSpPr>
            </xdr:nvSpPr>
            <xdr:spPr>
              <a:xfrm>
                <a:off x="62" y="445"/>
                <a:ext cx="22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15</a:t>
                </a:r>
              </a:p>
            </xdr:txBody>
          </xdr:sp>
          <xdr:sp>
            <xdr:nvSpPr>
              <xdr:cNvPr id="37" name="TextBox 37"/>
              <xdr:cNvSpPr txBox="1">
                <a:spLocks noChangeArrowheads="1"/>
              </xdr:cNvSpPr>
            </xdr:nvSpPr>
            <xdr:spPr>
              <a:xfrm>
                <a:off x="63" y="425"/>
                <a:ext cx="27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93°</a:t>
                </a:r>
              </a:p>
            </xdr:txBody>
          </xdr:sp>
          <xdr:sp>
            <xdr:nvSpPr>
              <xdr:cNvPr id="38" name="TextBox 38"/>
              <xdr:cNvSpPr txBox="1">
                <a:spLocks noChangeArrowheads="1"/>
              </xdr:cNvSpPr>
            </xdr:nvSpPr>
            <xdr:spPr>
              <a:xfrm>
                <a:off x="1" y="440"/>
                <a:ext cx="34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135°</a:t>
                </a:r>
              </a:p>
            </xdr:txBody>
          </xdr:sp>
        </xdr:grpSp>
        <xdr:sp>
          <xdr:nvSpPr>
            <xdr:cNvPr id="39" name="Line 39"/>
            <xdr:cNvSpPr>
              <a:spLocks/>
            </xdr:cNvSpPr>
          </xdr:nvSpPr>
          <xdr:spPr>
            <a:xfrm flipV="1">
              <a:off x="28" y="470"/>
              <a:ext cx="11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" name="AutoShape 40"/>
          <xdr:cNvSpPr>
            <a:spLocks/>
          </xdr:cNvSpPr>
        </xdr:nvSpPr>
        <xdr:spPr>
          <a:xfrm rot="10820893">
            <a:off x="68" y="404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257175</xdr:colOff>
      <xdr:row>1</xdr:row>
      <xdr:rowOff>104775</xdr:rowOff>
    </xdr:from>
    <xdr:to>
      <xdr:col>1</xdr:col>
      <xdr:colOff>2038350</xdr:colOff>
      <xdr:row>1</xdr:row>
      <xdr:rowOff>962025</xdr:rowOff>
    </xdr:to>
    <xdr:grpSp>
      <xdr:nvGrpSpPr>
        <xdr:cNvPr id="41" name="Group 41"/>
        <xdr:cNvGrpSpPr>
          <a:grpSpLocks/>
        </xdr:cNvGrpSpPr>
      </xdr:nvGrpSpPr>
      <xdr:grpSpPr>
        <a:xfrm>
          <a:off x="3219450" y="1285875"/>
          <a:ext cx="1771650" cy="857250"/>
          <a:chOff x="23" y="503"/>
          <a:chExt cx="163" cy="87"/>
        </a:xfrm>
        <a:solidFill>
          <a:srgbClr val="FFFFFF"/>
        </a:solidFill>
      </xdr:grpSpPr>
      <xdr:sp>
        <xdr:nvSpPr>
          <xdr:cNvPr id="42" name="TextBox 42"/>
          <xdr:cNvSpPr txBox="1">
            <a:spLocks noChangeArrowheads="1"/>
          </xdr:cNvSpPr>
        </xdr:nvSpPr>
        <xdr:spPr>
          <a:xfrm>
            <a:off x="107" y="53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3" name="TextBox 43"/>
          <xdr:cNvSpPr txBox="1">
            <a:spLocks noChangeArrowheads="1"/>
          </xdr:cNvSpPr>
        </xdr:nvSpPr>
        <xdr:spPr>
          <a:xfrm>
            <a:off x="75" y="53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4" name="Arc 44"/>
          <xdr:cNvSpPr>
            <a:spLocks/>
          </xdr:cNvSpPr>
        </xdr:nvSpPr>
        <xdr:spPr>
          <a:xfrm rot="-5400000">
            <a:off x="84" y="55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rot="648408">
            <a:off x="103" y="5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Polygon 46"/>
          <xdr:cNvSpPr>
            <a:spLocks/>
          </xdr:cNvSpPr>
        </xdr:nvSpPr>
        <xdr:spPr>
          <a:xfrm>
            <a:off x="41" y="503"/>
            <a:ext cx="116" cy="68"/>
          </a:xfrm>
          <a:custGeom>
            <a:pathLst>
              <a:path h="43" w="83">
                <a:moveTo>
                  <a:pt x="6" y="39"/>
                </a:moveTo>
                <a:lnTo>
                  <a:pt x="0" y="39"/>
                </a:lnTo>
                <a:lnTo>
                  <a:pt x="0" y="43"/>
                </a:lnTo>
                <a:lnTo>
                  <a:pt x="42" y="43"/>
                </a:lnTo>
                <a:lnTo>
                  <a:pt x="42" y="0"/>
                </a:lnTo>
                <a:lnTo>
                  <a:pt x="45" y="0"/>
                </a:lnTo>
                <a:lnTo>
                  <a:pt x="45" y="43"/>
                </a:lnTo>
                <a:lnTo>
                  <a:pt x="83" y="43"/>
                </a:lnTo>
                <a:lnTo>
                  <a:pt x="83" y="38"/>
                </a:lnTo>
                <a:lnTo>
                  <a:pt x="76" y="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75" y="50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106" y="50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32" y="54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39" y="54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55" y="55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19" y="55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47</a:t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 rot="16377046">
            <a:off x="104" y="52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" y="569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106" y="569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</xdr:grpSp>
    <xdr:clientData/>
  </xdr:twoCellAnchor>
  <xdr:twoCellAnchor>
    <xdr:from>
      <xdr:col>0</xdr:col>
      <xdr:colOff>76200</xdr:colOff>
      <xdr:row>3</xdr:row>
      <xdr:rowOff>9525</xdr:rowOff>
    </xdr:from>
    <xdr:to>
      <xdr:col>0</xdr:col>
      <xdr:colOff>2867025</xdr:colOff>
      <xdr:row>3</xdr:row>
      <xdr:rowOff>1162050</xdr:rowOff>
    </xdr:to>
    <xdr:grpSp>
      <xdr:nvGrpSpPr>
        <xdr:cNvPr id="56" name="Group 56"/>
        <xdr:cNvGrpSpPr>
          <a:grpSpLocks/>
        </xdr:cNvGrpSpPr>
      </xdr:nvGrpSpPr>
      <xdr:grpSpPr>
        <a:xfrm>
          <a:off x="76200" y="3552825"/>
          <a:ext cx="2790825" cy="1152525"/>
          <a:chOff x="2" y="360"/>
          <a:chExt cx="256" cy="117"/>
        </a:xfrm>
        <a:solidFill>
          <a:srgbClr val="FFFFFF"/>
        </a:solidFill>
      </xdr:grpSpPr>
      <xdr:sp>
        <xdr:nvSpPr>
          <xdr:cNvPr id="57" name="TextBox 57"/>
          <xdr:cNvSpPr txBox="1">
            <a:spLocks noChangeArrowheads="1"/>
          </xdr:cNvSpPr>
        </xdr:nvSpPr>
        <xdr:spPr>
          <a:xfrm>
            <a:off x="62" y="42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 rot="5171154">
            <a:off x="118" y="377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Arc 59"/>
          <xdr:cNvSpPr>
            <a:spLocks/>
          </xdr:cNvSpPr>
        </xdr:nvSpPr>
        <xdr:spPr>
          <a:xfrm rot="5171154">
            <a:off x="52" y="414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rot="15971154">
            <a:off x="97" y="397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 rot="21445393">
            <a:off x="164" y="377"/>
            <a:ext cx="14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Polygon 62"/>
          <xdr:cNvSpPr>
            <a:spLocks/>
          </xdr:cNvSpPr>
        </xdr:nvSpPr>
        <xdr:spPr>
          <a:xfrm>
            <a:off x="55" y="376"/>
            <a:ext cx="137" cy="82"/>
          </a:xfrm>
          <a:custGeom>
            <a:pathLst>
              <a:path h="82" w="137">
                <a:moveTo>
                  <a:pt x="125" y="6"/>
                </a:moveTo>
                <a:lnTo>
                  <a:pt x="137" y="6"/>
                </a:lnTo>
                <a:lnTo>
                  <a:pt x="137" y="0"/>
                </a:lnTo>
                <a:lnTo>
                  <a:pt x="63" y="0"/>
                </a:lnTo>
                <a:lnTo>
                  <a:pt x="63" y="38"/>
                </a:lnTo>
                <a:lnTo>
                  <a:pt x="0" y="38"/>
                </a:lnTo>
                <a:lnTo>
                  <a:pt x="0" y="82"/>
                </a:lnTo>
                <a:lnTo>
                  <a:pt x="8" y="82"/>
                </a:lnTo>
                <a:lnTo>
                  <a:pt x="8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" y="456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178" y="362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65" name="TextBox 65"/>
          <xdr:cNvSpPr txBox="1">
            <a:spLocks noChangeArrowheads="1"/>
          </xdr:cNvSpPr>
        </xdr:nvSpPr>
        <xdr:spPr>
          <a:xfrm>
            <a:off x="116" y="40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92" y="41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126" y="38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72" y="39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64" y="44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70" name="TextBox 70"/>
          <xdr:cNvSpPr txBox="1">
            <a:spLocks noChangeArrowheads="1"/>
          </xdr:cNvSpPr>
        </xdr:nvSpPr>
        <xdr:spPr>
          <a:xfrm>
            <a:off x="180" y="38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71" name="TextBox 71"/>
          <xdr:cNvSpPr txBox="1">
            <a:spLocks noChangeArrowheads="1"/>
          </xdr:cNvSpPr>
        </xdr:nvSpPr>
        <xdr:spPr>
          <a:xfrm>
            <a:off x="132" y="36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6" y="43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</xdr:grpSp>
    <xdr:clientData/>
  </xdr:twoCellAnchor>
  <xdr:twoCellAnchor>
    <xdr:from>
      <xdr:col>2</xdr:col>
      <xdr:colOff>561975</xdr:colOff>
      <xdr:row>2</xdr:row>
      <xdr:rowOff>228600</xdr:rowOff>
    </xdr:from>
    <xdr:to>
      <xdr:col>2</xdr:col>
      <xdr:colOff>1771650</xdr:colOff>
      <xdr:row>2</xdr:row>
      <xdr:rowOff>1066800</xdr:rowOff>
    </xdr:to>
    <xdr:grpSp>
      <xdr:nvGrpSpPr>
        <xdr:cNvPr id="73" name="Group 73"/>
        <xdr:cNvGrpSpPr>
          <a:grpSpLocks/>
        </xdr:cNvGrpSpPr>
      </xdr:nvGrpSpPr>
      <xdr:grpSpPr>
        <a:xfrm>
          <a:off x="6496050" y="2590800"/>
          <a:ext cx="1209675" cy="847725"/>
          <a:chOff x="28" y="731"/>
          <a:chExt cx="111" cy="86"/>
        </a:xfrm>
        <a:solidFill>
          <a:srgbClr val="FFFFFF"/>
        </a:solidFill>
      </xdr:grpSpPr>
      <xdr:sp>
        <xdr:nvSpPr>
          <xdr:cNvPr id="74" name="Arc 74"/>
          <xdr:cNvSpPr>
            <a:spLocks/>
          </xdr:cNvSpPr>
        </xdr:nvSpPr>
        <xdr:spPr>
          <a:xfrm rot="11020907">
            <a:off x="95" y="756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 rot="5577046">
            <a:off x="93" y="793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Polygon 76"/>
          <xdr:cNvSpPr>
            <a:spLocks/>
          </xdr:cNvSpPr>
        </xdr:nvSpPr>
        <xdr:spPr>
          <a:xfrm>
            <a:off x="49" y="755"/>
            <a:ext cx="62" cy="62"/>
          </a:xfrm>
          <a:custGeom>
            <a:pathLst>
              <a:path h="62" w="62">
                <a:moveTo>
                  <a:pt x="0" y="30"/>
                </a:moveTo>
                <a:lnTo>
                  <a:pt x="9" y="0"/>
                </a:lnTo>
                <a:lnTo>
                  <a:pt x="62" y="0"/>
                </a:lnTo>
                <a:lnTo>
                  <a:pt x="62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Arc 77"/>
          <xdr:cNvSpPr>
            <a:spLocks/>
          </xdr:cNvSpPr>
        </xdr:nvSpPr>
        <xdr:spPr>
          <a:xfrm rot="5171154">
            <a:off x="54" y="755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60" y="765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79" name="TextBox 79"/>
          <xdr:cNvSpPr txBox="1">
            <a:spLocks noChangeArrowheads="1"/>
          </xdr:cNvSpPr>
        </xdr:nvSpPr>
        <xdr:spPr>
          <a:xfrm>
            <a:off x="81" y="76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80" name="TextBox 80"/>
          <xdr:cNvSpPr txBox="1">
            <a:spLocks noChangeArrowheads="1"/>
          </xdr:cNvSpPr>
        </xdr:nvSpPr>
        <xdr:spPr>
          <a:xfrm>
            <a:off x="28" y="75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33</a:t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72" y="73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82" name="TextBox 82"/>
          <xdr:cNvSpPr txBox="1">
            <a:spLocks noChangeArrowheads="1"/>
          </xdr:cNvSpPr>
        </xdr:nvSpPr>
        <xdr:spPr>
          <a:xfrm>
            <a:off x="117" y="77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</xdr:grpSp>
    <xdr:clientData/>
  </xdr:twoCellAnchor>
  <xdr:twoCellAnchor>
    <xdr:from>
      <xdr:col>0</xdr:col>
      <xdr:colOff>95250</xdr:colOff>
      <xdr:row>4</xdr:row>
      <xdr:rowOff>342900</xdr:rowOff>
    </xdr:from>
    <xdr:to>
      <xdr:col>0</xdr:col>
      <xdr:colOff>2914650</xdr:colOff>
      <xdr:row>4</xdr:row>
      <xdr:rowOff>1143000</xdr:rowOff>
    </xdr:to>
    <xdr:grpSp>
      <xdr:nvGrpSpPr>
        <xdr:cNvPr id="83" name="Group 83"/>
        <xdr:cNvGrpSpPr>
          <a:grpSpLocks/>
        </xdr:cNvGrpSpPr>
      </xdr:nvGrpSpPr>
      <xdr:grpSpPr>
        <a:xfrm>
          <a:off x="95250" y="5067300"/>
          <a:ext cx="2819400" cy="800100"/>
          <a:chOff x="19" y="868"/>
          <a:chExt cx="206" cy="81"/>
        </a:xfrm>
        <a:solidFill>
          <a:srgbClr val="FFFFFF"/>
        </a:solidFill>
      </xdr:grpSpPr>
      <xdr:sp>
        <xdr:nvSpPr>
          <xdr:cNvPr id="84" name="AutoShape 84"/>
          <xdr:cNvSpPr>
            <a:spLocks/>
          </xdr:cNvSpPr>
        </xdr:nvSpPr>
        <xdr:spPr>
          <a:xfrm rot="10820893">
            <a:off x="77" y="87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Arc 85"/>
          <xdr:cNvSpPr>
            <a:spLocks/>
          </xdr:cNvSpPr>
        </xdr:nvSpPr>
        <xdr:spPr>
          <a:xfrm rot="-5628845">
            <a:off x="184" y="88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Polygon 86"/>
          <xdr:cNvSpPr>
            <a:spLocks/>
          </xdr:cNvSpPr>
        </xdr:nvSpPr>
        <xdr:spPr>
          <a:xfrm>
            <a:off x="66" y="868"/>
            <a:ext cx="133" cy="62"/>
          </a:xfrm>
          <a:custGeom>
            <a:pathLst>
              <a:path h="62" w="133">
                <a:moveTo>
                  <a:pt x="10" y="51"/>
                </a:moveTo>
                <a:lnTo>
                  <a:pt x="0" y="62"/>
                </a:lnTo>
                <a:lnTo>
                  <a:pt x="7" y="29"/>
                </a:lnTo>
                <a:lnTo>
                  <a:pt x="132" y="29"/>
                </a:lnTo>
                <a:lnTo>
                  <a:pt x="133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 rot="5171154">
            <a:off x="70" y="8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Box 88"/>
          <xdr:cNvSpPr txBox="1">
            <a:spLocks noChangeArrowheads="1"/>
          </xdr:cNvSpPr>
        </xdr:nvSpPr>
        <xdr:spPr>
          <a:xfrm>
            <a:off x="79" y="90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89" name="TextBox 89"/>
          <xdr:cNvSpPr txBox="1">
            <a:spLocks noChangeArrowheads="1"/>
          </xdr:cNvSpPr>
        </xdr:nvSpPr>
        <xdr:spPr>
          <a:xfrm>
            <a:off x="168" y="87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71" y="92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91" name="TextBox 91"/>
          <xdr:cNvSpPr txBox="1">
            <a:spLocks noChangeArrowheads="1"/>
          </xdr:cNvSpPr>
        </xdr:nvSpPr>
        <xdr:spPr>
          <a:xfrm>
            <a:off x="49" y="897"/>
            <a:ext cx="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92" name="Arc 92"/>
          <xdr:cNvSpPr>
            <a:spLocks/>
          </xdr:cNvSpPr>
        </xdr:nvSpPr>
        <xdr:spPr>
          <a:xfrm rot="16230117">
            <a:off x="43" y="921"/>
            <a:ext cx="2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38" y="94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Box 94"/>
          <xdr:cNvSpPr txBox="1">
            <a:spLocks noChangeArrowheads="1"/>
          </xdr:cNvSpPr>
        </xdr:nvSpPr>
        <xdr:spPr>
          <a:xfrm>
            <a:off x="19" y="92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95" name="TextBox 95"/>
          <xdr:cNvSpPr txBox="1">
            <a:spLocks noChangeArrowheads="1"/>
          </xdr:cNvSpPr>
        </xdr:nvSpPr>
        <xdr:spPr>
          <a:xfrm>
            <a:off x="207" y="872"/>
            <a:ext cx="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118" y="874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247</a:t>
            </a:r>
          </a:p>
        </xdr:txBody>
      </xdr:sp>
    </xdr:grpSp>
    <xdr:clientData/>
  </xdr:twoCellAnchor>
  <xdr:twoCellAnchor>
    <xdr:from>
      <xdr:col>2</xdr:col>
      <xdr:colOff>466725</xdr:colOff>
      <xdr:row>3</xdr:row>
      <xdr:rowOff>266700</xdr:rowOff>
    </xdr:from>
    <xdr:to>
      <xdr:col>2</xdr:col>
      <xdr:colOff>2162175</xdr:colOff>
      <xdr:row>3</xdr:row>
      <xdr:rowOff>771525</xdr:rowOff>
    </xdr:to>
    <xdr:grpSp>
      <xdr:nvGrpSpPr>
        <xdr:cNvPr id="97" name="Group 97"/>
        <xdr:cNvGrpSpPr>
          <a:grpSpLocks/>
        </xdr:cNvGrpSpPr>
      </xdr:nvGrpSpPr>
      <xdr:grpSpPr>
        <a:xfrm>
          <a:off x="6400800" y="3810000"/>
          <a:ext cx="1685925" cy="504825"/>
          <a:chOff x="37" y="999"/>
          <a:chExt cx="155" cy="51"/>
        </a:xfrm>
        <a:solidFill>
          <a:srgbClr val="FFFFFF"/>
        </a:solidFill>
      </xdr:grpSpPr>
      <xdr:sp>
        <xdr:nvSpPr>
          <xdr:cNvPr id="98" name="Polygon 98"/>
          <xdr:cNvSpPr>
            <a:spLocks/>
          </xdr:cNvSpPr>
        </xdr:nvSpPr>
        <xdr:spPr>
          <a:xfrm>
            <a:off x="57" y="1019"/>
            <a:ext cx="135" cy="25"/>
          </a:xfrm>
          <a:custGeom>
            <a:pathLst>
              <a:path h="25" w="135">
                <a:moveTo>
                  <a:pt x="0" y="25"/>
                </a:moveTo>
                <a:lnTo>
                  <a:pt x="4" y="0"/>
                </a:lnTo>
                <a:lnTo>
                  <a:pt x="41" y="0"/>
                </a:lnTo>
                <a:lnTo>
                  <a:pt x="135" y="1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 rot="88248">
            <a:off x="136" y="1027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Box 100"/>
          <xdr:cNvSpPr txBox="1">
            <a:spLocks noChangeArrowheads="1"/>
          </xdr:cNvSpPr>
        </xdr:nvSpPr>
        <xdr:spPr>
          <a:xfrm>
            <a:off x="37" y="102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33</a:t>
            </a:r>
          </a:p>
        </xdr:txBody>
      </xdr:sp>
      <xdr:sp>
        <xdr:nvSpPr>
          <xdr:cNvPr id="101" name="TextBox 101"/>
          <xdr:cNvSpPr txBox="1">
            <a:spLocks noChangeArrowheads="1"/>
          </xdr:cNvSpPr>
        </xdr:nvSpPr>
        <xdr:spPr>
          <a:xfrm>
            <a:off x="65" y="99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</a:t>
            </a:r>
          </a:p>
        </xdr:txBody>
      </xdr:sp>
      <xdr:sp>
        <xdr:nvSpPr>
          <xdr:cNvPr id="102" name="Arc 102"/>
          <xdr:cNvSpPr>
            <a:spLocks/>
          </xdr:cNvSpPr>
        </xdr:nvSpPr>
        <xdr:spPr>
          <a:xfrm rot="8318948">
            <a:off x="88" y="1010"/>
            <a:ext cx="21" cy="2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Arc 103"/>
          <xdr:cNvSpPr>
            <a:spLocks/>
          </xdr:cNvSpPr>
        </xdr:nvSpPr>
        <xdr:spPr>
          <a:xfrm rot="5171154">
            <a:off x="57" y="1020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Box 104"/>
          <xdr:cNvSpPr txBox="1">
            <a:spLocks noChangeArrowheads="1"/>
          </xdr:cNvSpPr>
        </xdr:nvSpPr>
        <xdr:spPr>
          <a:xfrm>
            <a:off x="59" y="1029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91" y="1025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177°</a:t>
            </a:r>
          </a:p>
        </xdr:txBody>
      </xdr:sp>
      <xdr:sp>
        <xdr:nvSpPr>
          <xdr:cNvPr id="106" name="TextBox 106"/>
          <xdr:cNvSpPr txBox="1">
            <a:spLocks noChangeArrowheads="1"/>
          </xdr:cNvSpPr>
        </xdr:nvSpPr>
        <xdr:spPr>
          <a:xfrm>
            <a:off x="142" y="1009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180</a:t>
            </a:r>
          </a:p>
        </xdr:txBody>
      </xdr:sp>
    </xdr:grpSp>
    <xdr:clientData/>
  </xdr:twoCellAnchor>
  <xdr:twoCellAnchor>
    <xdr:from>
      <xdr:col>1</xdr:col>
      <xdr:colOff>561975</xdr:colOff>
      <xdr:row>3</xdr:row>
      <xdr:rowOff>38100</xdr:rowOff>
    </xdr:from>
    <xdr:to>
      <xdr:col>1</xdr:col>
      <xdr:colOff>1800225</xdr:colOff>
      <xdr:row>3</xdr:row>
      <xdr:rowOff>1162050</xdr:rowOff>
    </xdr:to>
    <xdr:grpSp>
      <xdr:nvGrpSpPr>
        <xdr:cNvPr id="107" name="Group 107"/>
        <xdr:cNvGrpSpPr>
          <a:grpSpLocks/>
        </xdr:cNvGrpSpPr>
      </xdr:nvGrpSpPr>
      <xdr:grpSpPr>
        <a:xfrm>
          <a:off x="3524250" y="3581400"/>
          <a:ext cx="1228725" cy="1123950"/>
          <a:chOff x="18" y="1083"/>
          <a:chExt cx="113" cy="114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 rot="16227672">
            <a:off x="99" y="1166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rc 109"/>
          <xdr:cNvSpPr>
            <a:spLocks/>
          </xdr:cNvSpPr>
        </xdr:nvSpPr>
        <xdr:spPr>
          <a:xfrm rot="-5400000">
            <a:off x="80" y="1113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Polygon 110"/>
          <xdr:cNvSpPr>
            <a:spLocks/>
          </xdr:cNvSpPr>
        </xdr:nvSpPr>
        <xdr:spPr>
          <a:xfrm>
            <a:off x="36" y="1083"/>
            <a:ext cx="63" cy="114"/>
          </a:xfrm>
          <a:custGeom>
            <a:pathLst>
              <a:path h="114" w="63">
                <a:moveTo>
                  <a:pt x="8" y="40"/>
                </a:moveTo>
                <a:lnTo>
                  <a:pt x="0" y="40"/>
                </a:lnTo>
                <a:lnTo>
                  <a:pt x="0" y="46"/>
                </a:lnTo>
                <a:lnTo>
                  <a:pt x="59" y="46"/>
                </a:lnTo>
                <a:lnTo>
                  <a:pt x="59" y="0"/>
                </a:lnTo>
                <a:lnTo>
                  <a:pt x="63" y="0"/>
                </a:lnTo>
                <a:lnTo>
                  <a:pt x="63" y="11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TextBox 111"/>
          <xdr:cNvSpPr txBox="1">
            <a:spLocks noChangeArrowheads="1"/>
          </xdr:cNvSpPr>
        </xdr:nvSpPr>
        <xdr:spPr>
          <a:xfrm>
            <a:off x="18" y="1130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112" name="TextBox 112"/>
          <xdr:cNvSpPr txBox="1">
            <a:spLocks noChangeArrowheads="1"/>
          </xdr:cNvSpPr>
        </xdr:nvSpPr>
        <xdr:spPr>
          <a:xfrm>
            <a:off x="70" y="110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13" name="TextBox 113"/>
          <xdr:cNvSpPr txBox="1">
            <a:spLocks noChangeArrowheads="1"/>
          </xdr:cNvSpPr>
        </xdr:nvSpPr>
        <xdr:spPr>
          <a:xfrm>
            <a:off x="73" y="108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114" name="TextBox 114"/>
          <xdr:cNvSpPr txBox="1">
            <a:spLocks noChangeArrowheads="1"/>
          </xdr:cNvSpPr>
        </xdr:nvSpPr>
        <xdr:spPr>
          <a:xfrm>
            <a:off x="25" y="110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15" name="TextBox 115"/>
          <xdr:cNvSpPr txBox="1">
            <a:spLocks noChangeArrowheads="1"/>
          </xdr:cNvSpPr>
        </xdr:nvSpPr>
        <xdr:spPr>
          <a:xfrm>
            <a:off x="50" y="111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16" name="TextBox 116"/>
          <xdr:cNvSpPr txBox="1">
            <a:spLocks noChangeArrowheads="1"/>
          </xdr:cNvSpPr>
        </xdr:nvSpPr>
        <xdr:spPr>
          <a:xfrm>
            <a:off x="102" y="1124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222</a:t>
            </a:r>
          </a:p>
        </xdr:txBody>
      </xdr:sp>
    </xdr:grpSp>
    <xdr:clientData/>
  </xdr:twoCellAnchor>
  <xdr:twoCellAnchor>
    <xdr:from>
      <xdr:col>1</xdr:col>
      <xdr:colOff>247650</xdr:colOff>
      <xdr:row>2</xdr:row>
      <xdr:rowOff>190500</xdr:rowOff>
    </xdr:from>
    <xdr:to>
      <xdr:col>1</xdr:col>
      <xdr:colOff>1943100</xdr:colOff>
      <xdr:row>2</xdr:row>
      <xdr:rowOff>904875</xdr:rowOff>
    </xdr:to>
    <xdr:grpSp>
      <xdr:nvGrpSpPr>
        <xdr:cNvPr id="117" name="Group 117"/>
        <xdr:cNvGrpSpPr>
          <a:grpSpLocks/>
        </xdr:cNvGrpSpPr>
      </xdr:nvGrpSpPr>
      <xdr:grpSpPr>
        <a:xfrm>
          <a:off x="3209925" y="2552700"/>
          <a:ext cx="1695450" cy="723900"/>
          <a:chOff x="45" y="840"/>
          <a:chExt cx="156" cy="73"/>
        </a:xfrm>
        <a:solidFill>
          <a:srgbClr val="FFFFFF"/>
        </a:solidFill>
      </xdr:grpSpPr>
      <xdr:sp>
        <xdr:nvSpPr>
          <xdr:cNvPr id="118" name="AutoShape 118"/>
          <xdr:cNvSpPr>
            <a:spLocks/>
          </xdr:cNvSpPr>
        </xdr:nvSpPr>
        <xdr:spPr>
          <a:xfrm rot="5467454">
            <a:off x="101" y="855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rc 119"/>
          <xdr:cNvSpPr>
            <a:spLocks/>
          </xdr:cNvSpPr>
        </xdr:nvSpPr>
        <xdr:spPr>
          <a:xfrm rot="-5400000">
            <a:off x="106" y="87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Polygon 120"/>
          <xdr:cNvSpPr>
            <a:spLocks/>
          </xdr:cNvSpPr>
        </xdr:nvSpPr>
        <xdr:spPr>
          <a:xfrm>
            <a:off x="62" y="846"/>
            <a:ext cx="63" cy="46"/>
          </a:xfrm>
          <a:custGeom>
            <a:pathLst>
              <a:path h="46" w="63">
                <a:moveTo>
                  <a:pt x="8" y="40"/>
                </a:moveTo>
                <a:lnTo>
                  <a:pt x="0" y="40"/>
                </a:lnTo>
                <a:lnTo>
                  <a:pt x="0" y="46"/>
                </a:lnTo>
                <a:lnTo>
                  <a:pt x="59" y="46"/>
                </a:lnTo>
                <a:lnTo>
                  <a:pt x="59" y="0"/>
                </a:lnTo>
                <a:lnTo>
                  <a:pt x="63" y="0"/>
                </a:lnTo>
                <a:lnTo>
                  <a:pt x="63" y="15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Box 121"/>
          <xdr:cNvSpPr txBox="1">
            <a:spLocks noChangeArrowheads="1"/>
          </xdr:cNvSpPr>
        </xdr:nvSpPr>
        <xdr:spPr>
          <a:xfrm>
            <a:off x="45" y="892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122" name="TextBox 122"/>
          <xdr:cNvSpPr txBox="1">
            <a:spLocks noChangeArrowheads="1"/>
          </xdr:cNvSpPr>
        </xdr:nvSpPr>
        <xdr:spPr>
          <a:xfrm>
            <a:off x="95" y="86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23" name="TextBox 123"/>
          <xdr:cNvSpPr txBox="1">
            <a:spLocks noChangeArrowheads="1"/>
          </xdr:cNvSpPr>
        </xdr:nvSpPr>
        <xdr:spPr>
          <a:xfrm>
            <a:off x="99" y="84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</a:t>
            </a:r>
          </a:p>
        </xdr:txBody>
      </xdr:sp>
      <xdr:sp>
        <xdr:nvSpPr>
          <xdr:cNvPr id="124" name="TextBox 124"/>
          <xdr:cNvSpPr txBox="1">
            <a:spLocks noChangeArrowheads="1"/>
          </xdr:cNvSpPr>
        </xdr:nvSpPr>
        <xdr:spPr>
          <a:xfrm>
            <a:off x="51" y="86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25" name="TextBox 125"/>
          <xdr:cNvSpPr txBox="1">
            <a:spLocks noChangeArrowheads="1"/>
          </xdr:cNvSpPr>
        </xdr:nvSpPr>
        <xdr:spPr>
          <a:xfrm>
            <a:off x="75" y="87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26" name="TextBox 126"/>
          <xdr:cNvSpPr txBox="1">
            <a:spLocks noChangeArrowheads="1"/>
          </xdr:cNvSpPr>
        </xdr:nvSpPr>
        <xdr:spPr>
          <a:xfrm>
            <a:off x="127" y="888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222</a:t>
            </a:r>
          </a:p>
        </xdr:txBody>
      </xdr:sp>
      <xdr:sp>
        <xdr:nvSpPr>
          <xdr:cNvPr id="127" name="TextBox 127"/>
          <xdr:cNvSpPr txBox="1">
            <a:spLocks noChangeArrowheads="1"/>
          </xdr:cNvSpPr>
        </xdr:nvSpPr>
        <xdr:spPr>
          <a:xfrm>
            <a:off x="123" y="84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28" name="TextBox 128"/>
          <xdr:cNvSpPr txBox="1">
            <a:spLocks noChangeArrowheads="1"/>
          </xdr:cNvSpPr>
        </xdr:nvSpPr>
        <xdr:spPr>
          <a:xfrm>
            <a:off x="122" y="85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domačknout</a:t>
            </a:r>
          </a:p>
        </xdr:txBody>
      </xdr:sp>
    </xdr:grpSp>
    <xdr:clientData/>
  </xdr:twoCellAnchor>
  <xdr:twoCellAnchor>
    <xdr:from>
      <xdr:col>1</xdr:col>
      <xdr:colOff>533400</xdr:colOff>
      <xdr:row>0</xdr:row>
      <xdr:rowOff>123825</xdr:rowOff>
    </xdr:from>
    <xdr:to>
      <xdr:col>1</xdr:col>
      <xdr:colOff>1981200</xdr:colOff>
      <xdr:row>0</xdr:row>
      <xdr:rowOff>990600</xdr:rowOff>
    </xdr:to>
    <xdr:grpSp>
      <xdr:nvGrpSpPr>
        <xdr:cNvPr id="129" name="Group 129"/>
        <xdr:cNvGrpSpPr>
          <a:grpSpLocks/>
        </xdr:cNvGrpSpPr>
      </xdr:nvGrpSpPr>
      <xdr:grpSpPr>
        <a:xfrm>
          <a:off x="3495675" y="123825"/>
          <a:ext cx="1447800" cy="866775"/>
          <a:chOff x="46" y="379"/>
          <a:chExt cx="133" cy="88"/>
        </a:xfrm>
        <a:solidFill>
          <a:srgbClr val="FFFFFF"/>
        </a:solidFill>
      </xdr:grpSpPr>
      <xdr:sp>
        <xdr:nvSpPr>
          <xdr:cNvPr id="130" name="AutoShape 130"/>
          <xdr:cNvSpPr>
            <a:spLocks/>
          </xdr:cNvSpPr>
        </xdr:nvSpPr>
        <xdr:spPr>
          <a:xfrm rot="16227672">
            <a:off x="153" y="435"/>
            <a:ext cx="20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rc 131"/>
          <xdr:cNvSpPr>
            <a:spLocks/>
          </xdr:cNvSpPr>
        </xdr:nvSpPr>
        <xdr:spPr>
          <a:xfrm rot="-5400000">
            <a:off x="136" y="428"/>
            <a:ext cx="15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Polygon 132"/>
          <xdr:cNvSpPr>
            <a:spLocks/>
          </xdr:cNvSpPr>
        </xdr:nvSpPr>
        <xdr:spPr>
          <a:xfrm>
            <a:off x="46" y="398"/>
            <a:ext cx="106" cy="46"/>
          </a:xfrm>
          <a:custGeom>
            <a:pathLst>
              <a:path h="46" w="106">
                <a:moveTo>
                  <a:pt x="51" y="40"/>
                </a:moveTo>
                <a:lnTo>
                  <a:pt x="42" y="40"/>
                </a:lnTo>
                <a:lnTo>
                  <a:pt x="42" y="46"/>
                </a:lnTo>
                <a:lnTo>
                  <a:pt x="106" y="46"/>
                </a:lnTo>
                <a:lnTo>
                  <a:pt x="106" y="0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TextBox 133"/>
          <xdr:cNvSpPr txBox="1">
            <a:spLocks noChangeArrowheads="1"/>
          </xdr:cNvSpPr>
        </xdr:nvSpPr>
        <xdr:spPr>
          <a:xfrm>
            <a:off x="69" y="444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TextBox 134"/>
          <xdr:cNvSpPr txBox="1">
            <a:spLocks noChangeArrowheads="1"/>
          </xdr:cNvSpPr>
        </xdr:nvSpPr>
        <xdr:spPr>
          <a:xfrm>
            <a:off x="125" y="41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35" name="TextBox 135"/>
          <xdr:cNvSpPr txBox="1">
            <a:spLocks noChangeArrowheads="1"/>
          </xdr:cNvSpPr>
        </xdr:nvSpPr>
        <xdr:spPr>
          <a:xfrm>
            <a:off x="97" y="37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36" name="TextBox 136"/>
          <xdr:cNvSpPr txBox="1">
            <a:spLocks noChangeArrowheads="1"/>
          </xdr:cNvSpPr>
        </xdr:nvSpPr>
        <xdr:spPr>
          <a:xfrm>
            <a:off x="77" y="42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37" name="TextBox 137"/>
          <xdr:cNvSpPr txBox="1">
            <a:spLocks noChangeArrowheads="1"/>
          </xdr:cNvSpPr>
        </xdr:nvSpPr>
        <xdr:spPr>
          <a:xfrm>
            <a:off x="105" y="44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138" name="TextBox 138"/>
          <xdr:cNvSpPr txBox="1">
            <a:spLocks noChangeArrowheads="1"/>
          </xdr:cNvSpPr>
        </xdr:nvSpPr>
        <xdr:spPr>
          <a:xfrm>
            <a:off x="157" y="40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</xdr:grpSp>
    <xdr:clientData/>
  </xdr:twoCellAnchor>
  <xdr:twoCellAnchor>
    <xdr:from>
      <xdr:col>2</xdr:col>
      <xdr:colOff>771525</xdr:colOff>
      <xdr:row>0</xdr:row>
      <xdr:rowOff>66675</xdr:rowOff>
    </xdr:from>
    <xdr:to>
      <xdr:col>2</xdr:col>
      <xdr:colOff>1990725</xdr:colOff>
      <xdr:row>1</xdr:row>
      <xdr:rowOff>47625</xdr:rowOff>
    </xdr:to>
    <xdr:grpSp>
      <xdr:nvGrpSpPr>
        <xdr:cNvPr id="139" name="Group 139"/>
        <xdr:cNvGrpSpPr>
          <a:grpSpLocks/>
        </xdr:cNvGrpSpPr>
      </xdr:nvGrpSpPr>
      <xdr:grpSpPr>
        <a:xfrm>
          <a:off x="6705600" y="66675"/>
          <a:ext cx="1219200" cy="1162050"/>
          <a:chOff x="61" y="203"/>
          <a:chExt cx="112" cy="118"/>
        </a:xfrm>
        <a:solidFill>
          <a:srgbClr val="FFFFFF"/>
        </a:solidFill>
      </xdr:grpSpPr>
      <xdr:sp>
        <xdr:nvSpPr>
          <xdr:cNvPr id="140" name="Polygon 140"/>
          <xdr:cNvSpPr>
            <a:spLocks/>
          </xdr:cNvSpPr>
        </xdr:nvSpPr>
        <xdr:spPr>
          <a:xfrm>
            <a:off x="90" y="203"/>
            <a:ext cx="82" cy="97"/>
          </a:xfrm>
          <a:custGeom>
            <a:pathLst>
              <a:path h="97" w="82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97"/>
                </a:lnTo>
                <a:lnTo>
                  <a:pt x="82" y="97"/>
                </a:lnTo>
                <a:lnTo>
                  <a:pt x="82" y="93"/>
                </a:lnTo>
                <a:lnTo>
                  <a:pt x="68" y="9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Box 141"/>
          <xdr:cNvSpPr txBox="1">
            <a:spLocks noChangeArrowheads="1"/>
          </xdr:cNvSpPr>
        </xdr:nvSpPr>
        <xdr:spPr>
          <a:xfrm>
            <a:off x="61" y="241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180</a:t>
            </a:r>
          </a:p>
        </xdr:txBody>
      </xdr:sp>
      <xdr:sp>
        <xdr:nvSpPr>
          <xdr:cNvPr id="142" name="TextBox 142"/>
          <xdr:cNvSpPr txBox="1">
            <a:spLocks noChangeArrowheads="1"/>
          </xdr:cNvSpPr>
        </xdr:nvSpPr>
        <xdr:spPr>
          <a:xfrm>
            <a:off x="111" y="300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143" name="Arc 143"/>
          <xdr:cNvSpPr>
            <a:spLocks/>
          </xdr:cNvSpPr>
        </xdr:nvSpPr>
        <xdr:spPr>
          <a:xfrm rot="220907">
            <a:off x="89" y="287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TextBox 144"/>
          <xdr:cNvSpPr txBox="1">
            <a:spLocks noChangeArrowheads="1"/>
          </xdr:cNvSpPr>
        </xdr:nvSpPr>
        <xdr:spPr>
          <a:xfrm>
            <a:off x="91" y="27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rot="5354490">
            <a:off x="66" y="216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TextBox 146"/>
          <xdr:cNvSpPr txBox="1">
            <a:spLocks noChangeArrowheads="1"/>
          </xdr:cNvSpPr>
        </xdr:nvSpPr>
        <xdr:spPr>
          <a:xfrm>
            <a:off x="95" y="20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47" name="TextBox 147"/>
          <xdr:cNvSpPr txBox="1">
            <a:spLocks noChangeArrowheads="1"/>
          </xdr:cNvSpPr>
        </xdr:nvSpPr>
        <xdr:spPr>
          <a:xfrm>
            <a:off x="151" y="27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752475</xdr:colOff>
      <xdr:row>4</xdr:row>
      <xdr:rowOff>152400</xdr:rowOff>
    </xdr:from>
    <xdr:to>
      <xdr:col>1</xdr:col>
      <xdr:colOff>1743075</xdr:colOff>
      <xdr:row>4</xdr:row>
      <xdr:rowOff>1009650</xdr:rowOff>
    </xdr:to>
    <xdr:grpSp>
      <xdr:nvGrpSpPr>
        <xdr:cNvPr id="148" name="Group 148"/>
        <xdr:cNvGrpSpPr>
          <a:grpSpLocks/>
        </xdr:cNvGrpSpPr>
      </xdr:nvGrpSpPr>
      <xdr:grpSpPr>
        <a:xfrm>
          <a:off x="3714750" y="4876800"/>
          <a:ext cx="990600" cy="857250"/>
          <a:chOff x="63" y="151"/>
          <a:chExt cx="91" cy="87"/>
        </a:xfrm>
        <a:solidFill>
          <a:srgbClr val="FFFFFF"/>
        </a:solidFill>
      </xdr:grpSpPr>
      <xdr:sp>
        <xdr:nvSpPr>
          <xdr:cNvPr id="149" name="TextBox 149"/>
          <xdr:cNvSpPr txBox="1">
            <a:spLocks noChangeArrowheads="1"/>
          </xdr:cNvSpPr>
        </xdr:nvSpPr>
        <xdr:spPr>
          <a:xfrm>
            <a:off x="115" y="21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grpSp>
        <xdr:nvGrpSpPr>
          <xdr:cNvPr id="150" name="Group 150"/>
          <xdr:cNvGrpSpPr>
            <a:grpSpLocks/>
          </xdr:cNvGrpSpPr>
        </xdr:nvGrpSpPr>
        <xdr:grpSpPr>
          <a:xfrm>
            <a:off x="63" y="151"/>
            <a:ext cx="91" cy="68"/>
            <a:chOff x="34" y="112"/>
            <a:chExt cx="91" cy="68"/>
          </a:xfrm>
          <a:solidFill>
            <a:srgbClr val="FFFFFF"/>
          </a:solidFill>
        </xdr:grpSpPr>
        <xdr:sp>
          <xdr:nvSpPr>
            <xdr:cNvPr id="151" name="Polygon 151"/>
            <xdr:cNvSpPr>
              <a:spLocks/>
            </xdr:cNvSpPr>
          </xdr:nvSpPr>
          <xdr:spPr>
            <a:xfrm>
              <a:off x="61" y="112"/>
              <a:ext cx="64" cy="67"/>
            </a:xfrm>
            <a:custGeom>
              <a:pathLst>
                <a:path h="67" w="64">
                  <a:moveTo>
                    <a:pt x="0" y="0"/>
                  </a:moveTo>
                  <a:lnTo>
                    <a:pt x="0" y="67"/>
                  </a:lnTo>
                  <a:lnTo>
                    <a:pt x="64" y="67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TextBox 152"/>
            <xdr:cNvSpPr txBox="1">
              <a:spLocks noChangeArrowheads="1"/>
            </xdr:cNvSpPr>
          </xdr:nvSpPr>
          <xdr:spPr>
            <a:xfrm>
              <a:off x="34" y="138"/>
              <a:ext cx="2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50</a:t>
              </a:r>
            </a:p>
          </xdr:txBody>
        </xdr:sp>
        <xdr:sp>
          <xdr:nvSpPr>
            <xdr:cNvPr id="153" name="Arc 153"/>
            <xdr:cNvSpPr>
              <a:spLocks/>
            </xdr:cNvSpPr>
          </xdr:nvSpPr>
          <xdr:spPr>
            <a:xfrm rot="220907">
              <a:off x="60" y="166"/>
              <a:ext cx="15" cy="1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TextBox 154"/>
            <xdr:cNvSpPr txBox="1">
              <a:spLocks noChangeArrowheads="1"/>
            </xdr:cNvSpPr>
          </xdr:nvSpPr>
          <xdr:spPr>
            <a:xfrm>
              <a:off x="62" y="153"/>
              <a:ext cx="27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90°</a:t>
              </a:r>
            </a:p>
          </xdr:txBody>
        </xdr:sp>
        <xdr:sp>
          <xdr:nvSpPr>
            <xdr:cNvPr id="155" name="AutoShape 155"/>
            <xdr:cNvSpPr>
              <a:spLocks/>
            </xdr:cNvSpPr>
          </xdr:nvSpPr>
          <xdr:spPr>
            <a:xfrm rot="5577046">
              <a:off x="41" y="124"/>
              <a:ext cx="18" cy="9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638175</xdr:colOff>
      <xdr:row>4</xdr:row>
      <xdr:rowOff>228600</xdr:rowOff>
    </xdr:from>
    <xdr:to>
      <xdr:col>2</xdr:col>
      <xdr:colOff>1619250</xdr:colOff>
      <xdr:row>4</xdr:row>
      <xdr:rowOff>1085850</xdr:rowOff>
    </xdr:to>
    <xdr:grpSp>
      <xdr:nvGrpSpPr>
        <xdr:cNvPr id="156" name="Group 156"/>
        <xdr:cNvGrpSpPr>
          <a:grpSpLocks/>
        </xdr:cNvGrpSpPr>
      </xdr:nvGrpSpPr>
      <xdr:grpSpPr>
        <a:xfrm>
          <a:off x="6572250" y="4953000"/>
          <a:ext cx="981075" cy="857250"/>
          <a:chOff x="59" y="224"/>
          <a:chExt cx="90" cy="87"/>
        </a:xfrm>
        <a:solidFill>
          <a:srgbClr val="FFFFFF"/>
        </a:solidFill>
      </xdr:grpSpPr>
      <xdr:sp>
        <xdr:nvSpPr>
          <xdr:cNvPr id="157" name="Polygon 157"/>
          <xdr:cNvSpPr>
            <a:spLocks/>
          </xdr:cNvSpPr>
        </xdr:nvSpPr>
        <xdr:spPr>
          <a:xfrm>
            <a:off x="85" y="224"/>
            <a:ext cx="64" cy="67"/>
          </a:xfrm>
          <a:custGeom>
            <a:pathLst>
              <a:path h="67" w="64">
                <a:moveTo>
                  <a:pt x="0" y="0"/>
                </a:moveTo>
                <a:lnTo>
                  <a:pt x="0" y="67"/>
                </a:lnTo>
                <a:lnTo>
                  <a:pt x="64" y="6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TextBox 158"/>
          <xdr:cNvSpPr txBox="1">
            <a:spLocks noChangeArrowheads="1"/>
          </xdr:cNvSpPr>
        </xdr:nvSpPr>
        <xdr:spPr>
          <a:xfrm>
            <a:off x="59" y="25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59" name="TextBox 159"/>
          <xdr:cNvSpPr txBox="1">
            <a:spLocks noChangeArrowheads="1"/>
          </xdr:cNvSpPr>
        </xdr:nvSpPr>
        <xdr:spPr>
          <a:xfrm>
            <a:off x="101" y="29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60" name="Arc 160"/>
          <xdr:cNvSpPr>
            <a:spLocks/>
          </xdr:cNvSpPr>
        </xdr:nvSpPr>
        <xdr:spPr>
          <a:xfrm rot="220907">
            <a:off x="84" y="278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Box 161"/>
          <xdr:cNvSpPr txBox="1">
            <a:spLocks noChangeArrowheads="1"/>
          </xdr:cNvSpPr>
        </xdr:nvSpPr>
        <xdr:spPr>
          <a:xfrm>
            <a:off x="85" y="265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 rot="16247380">
            <a:off x="87" y="239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5</xdr:row>
      <xdr:rowOff>28575</xdr:rowOff>
    </xdr:from>
    <xdr:to>
      <xdr:col>0</xdr:col>
      <xdr:colOff>1733550</xdr:colOff>
      <xdr:row>6</xdr:row>
      <xdr:rowOff>47625</xdr:rowOff>
    </xdr:to>
    <xdr:grpSp>
      <xdr:nvGrpSpPr>
        <xdr:cNvPr id="163" name="Group 163"/>
        <xdr:cNvGrpSpPr>
          <a:grpSpLocks/>
        </xdr:cNvGrpSpPr>
      </xdr:nvGrpSpPr>
      <xdr:grpSpPr>
        <a:xfrm>
          <a:off x="742950" y="5934075"/>
          <a:ext cx="990600" cy="1200150"/>
          <a:chOff x="67" y="488"/>
          <a:chExt cx="91" cy="122"/>
        </a:xfrm>
        <a:solidFill>
          <a:srgbClr val="FFFFFF"/>
        </a:solidFill>
      </xdr:grpSpPr>
      <xdr:sp>
        <xdr:nvSpPr>
          <xdr:cNvPr id="164" name="Polygon 164"/>
          <xdr:cNvSpPr>
            <a:spLocks/>
          </xdr:cNvSpPr>
        </xdr:nvSpPr>
        <xdr:spPr>
          <a:xfrm>
            <a:off x="94" y="488"/>
            <a:ext cx="64" cy="108"/>
          </a:xfrm>
          <a:custGeom>
            <a:pathLst>
              <a:path h="108" w="64">
                <a:moveTo>
                  <a:pt x="0" y="0"/>
                </a:moveTo>
                <a:lnTo>
                  <a:pt x="0" y="98"/>
                </a:lnTo>
                <a:lnTo>
                  <a:pt x="64" y="10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Box 165"/>
          <xdr:cNvSpPr txBox="1">
            <a:spLocks noChangeArrowheads="1"/>
          </xdr:cNvSpPr>
        </xdr:nvSpPr>
        <xdr:spPr>
          <a:xfrm>
            <a:off x="67" y="546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  <xdr:sp>
        <xdr:nvSpPr>
          <xdr:cNvPr id="166" name="TextBox 166"/>
          <xdr:cNvSpPr txBox="1">
            <a:spLocks noChangeArrowheads="1"/>
          </xdr:cNvSpPr>
        </xdr:nvSpPr>
        <xdr:spPr>
          <a:xfrm>
            <a:off x="104" y="58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67" name="Arc 167"/>
          <xdr:cNvSpPr>
            <a:spLocks/>
          </xdr:cNvSpPr>
        </xdr:nvSpPr>
        <xdr:spPr>
          <a:xfrm rot="220907">
            <a:off x="93" y="573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TextBox 168"/>
          <xdr:cNvSpPr txBox="1">
            <a:spLocks noChangeArrowheads="1"/>
          </xdr:cNvSpPr>
        </xdr:nvSpPr>
        <xdr:spPr>
          <a:xfrm>
            <a:off x="95" y="56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 rot="16247380">
            <a:off x="96" y="534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819150</xdr:colOff>
      <xdr:row>5</xdr:row>
      <xdr:rowOff>304800</xdr:rowOff>
    </xdr:from>
    <xdr:to>
      <xdr:col>2</xdr:col>
      <xdr:colOff>1914525</xdr:colOff>
      <xdr:row>5</xdr:row>
      <xdr:rowOff>952500</xdr:rowOff>
    </xdr:to>
    <xdr:grpSp>
      <xdr:nvGrpSpPr>
        <xdr:cNvPr id="170" name="Group 170"/>
        <xdr:cNvGrpSpPr>
          <a:grpSpLocks/>
        </xdr:cNvGrpSpPr>
      </xdr:nvGrpSpPr>
      <xdr:grpSpPr>
        <a:xfrm>
          <a:off x="6753225" y="6210300"/>
          <a:ext cx="1104900" cy="647700"/>
          <a:chOff x="42" y="152"/>
          <a:chExt cx="101" cy="66"/>
        </a:xfrm>
        <a:solidFill>
          <a:srgbClr val="FFFFFF"/>
        </a:solidFill>
      </xdr:grpSpPr>
      <xdr:sp>
        <xdr:nvSpPr>
          <xdr:cNvPr id="171" name="Polygon 171"/>
          <xdr:cNvSpPr>
            <a:spLocks/>
          </xdr:cNvSpPr>
        </xdr:nvSpPr>
        <xdr:spPr>
          <a:xfrm rot="5400000">
            <a:off x="83" y="135"/>
            <a:ext cx="42" cy="78"/>
          </a:xfrm>
          <a:custGeom>
            <a:pathLst>
              <a:path h="58" w="34">
                <a:moveTo>
                  <a:pt x="0" y="58"/>
                </a:moveTo>
                <a:lnTo>
                  <a:pt x="34" y="58"/>
                </a:lnTo>
                <a:lnTo>
                  <a:pt x="34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Box 172"/>
          <xdr:cNvSpPr txBox="1">
            <a:spLocks noChangeArrowheads="1"/>
          </xdr:cNvSpPr>
        </xdr:nvSpPr>
        <xdr:spPr>
          <a:xfrm>
            <a:off x="71" y="16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73" name="Arc 173"/>
          <xdr:cNvSpPr>
            <a:spLocks/>
          </xdr:cNvSpPr>
        </xdr:nvSpPr>
        <xdr:spPr>
          <a:xfrm rot="984646">
            <a:off x="61" y="174"/>
            <a:ext cx="20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TextBox 174"/>
          <xdr:cNvSpPr txBox="1">
            <a:spLocks noChangeArrowheads="1"/>
          </xdr:cNvSpPr>
        </xdr:nvSpPr>
        <xdr:spPr>
          <a:xfrm>
            <a:off x="42" y="15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</a:t>
            </a:r>
          </a:p>
        </xdr:txBody>
      </xdr:sp>
      <xdr:sp>
        <xdr:nvSpPr>
          <xdr:cNvPr id="175" name="TextBox 175"/>
          <xdr:cNvSpPr txBox="1">
            <a:spLocks noChangeArrowheads="1"/>
          </xdr:cNvSpPr>
        </xdr:nvSpPr>
        <xdr:spPr>
          <a:xfrm>
            <a:off x="92" y="19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</xdr:grpSp>
    <xdr:clientData/>
  </xdr:twoCellAnchor>
  <xdr:twoCellAnchor>
    <xdr:from>
      <xdr:col>1</xdr:col>
      <xdr:colOff>190500</xdr:colOff>
      <xdr:row>5</xdr:row>
      <xdr:rowOff>9525</xdr:rowOff>
    </xdr:from>
    <xdr:to>
      <xdr:col>1</xdr:col>
      <xdr:colOff>1981200</xdr:colOff>
      <xdr:row>6</xdr:row>
      <xdr:rowOff>47625</xdr:rowOff>
    </xdr:to>
    <xdr:grpSp>
      <xdr:nvGrpSpPr>
        <xdr:cNvPr id="176" name="Group 176"/>
        <xdr:cNvGrpSpPr>
          <a:grpSpLocks/>
        </xdr:cNvGrpSpPr>
      </xdr:nvGrpSpPr>
      <xdr:grpSpPr>
        <a:xfrm>
          <a:off x="3152775" y="5915025"/>
          <a:ext cx="1800225" cy="1219200"/>
          <a:chOff x="17" y="1"/>
          <a:chExt cx="165" cy="124"/>
        </a:xfrm>
        <a:solidFill>
          <a:srgbClr val="FFFFFF"/>
        </a:solidFill>
      </xdr:grpSpPr>
      <xdr:sp>
        <xdr:nvSpPr>
          <xdr:cNvPr id="177" name="Polygon 177"/>
          <xdr:cNvSpPr>
            <a:spLocks/>
          </xdr:cNvSpPr>
        </xdr:nvSpPr>
        <xdr:spPr>
          <a:xfrm>
            <a:off x="45" y="8"/>
            <a:ext cx="108" cy="98"/>
          </a:xfrm>
          <a:custGeom>
            <a:pathLst>
              <a:path h="98" w="108">
                <a:moveTo>
                  <a:pt x="12" y="90"/>
                </a:moveTo>
                <a:lnTo>
                  <a:pt x="0" y="90"/>
                </a:lnTo>
                <a:lnTo>
                  <a:pt x="0" y="98"/>
                </a:lnTo>
                <a:lnTo>
                  <a:pt x="46" y="98"/>
                </a:lnTo>
                <a:lnTo>
                  <a:pt x="46" y="67"/>
                </a:lnTo>
                <a:lnTo>
                  <a:pt x="52" y="67"/>
                </a:lnTo>
                <a:lnTo>
                  <a:pt x="52" y="98"/>
                </a:lnTo>
                <a:lnTo>
                  <a:pt x="108" y="98"/>
                </a:lnTo>
                <a:lnTo>
                  <a:pt x="108" y="16"/>
                </a:lnTo>
                <a:lnTo>
                  <a:pt x="99" y="1"/>
                </a:lnTo>
                <a:lnTo>
                  <a:pt x="102" y="0"/>
                </a:lnTo>
                <a:lnTo>
                  <a:pt x="107" y="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TextBox 178"/>
          <xdr:cNvSpPr txBox="1">
            <a:spLocks noChangeArrowheads="1"/>
          </xdr:cNvSpPr>
        </xdr:nvSpPr>
        <xdr:spPr>
          <a:xfrm>
            <a:off x="128" y="1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79" name="TextBox 179"/>
          <xdr:cNvSpPr txBox="1">
            <a:spLocks noChangeArrowheads="1"/>
          </xdr:cNvSpPr>
        </xdr:nvSpPr>
        <xdr:spPr>
          <a:xfrm>
            <a:off x="117" y="8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0" name="TextBox 180"/>
          <xdr:cNvSpPr txBox="1">
            <a:spLocks noChangeArrowheads="1"/>
          </xdr:cNvSpPr>
        </xdr:nvSpPr>
        <xdr:spPr>
          <a:xfrm>
            <a:off x="153" y="60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250</a:t>
            </a:r>
          </a:p>
        </xdr:txBody>
      </xdr:sp>
      <xdr:sp>
        <xdr:nvSpPr>
          <xdr:cNvPr id="181" name="TextBox 181"/>
          <xdr:cNvSpPr txBox="1">
            <a:spLocks noChangeArrowheads="1"/>
          </xdr:cNvSpPr>
        </xdr:nvSpPr>
        <xdr:spPr>
          <a:xfrm>
            <a:off x="131" y="8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82" name="Arc 182"/>
          <xdr:cNvSpPr>
            <a:spLocks/>
          </xdr:cNvSpPr>
        </xdr:nvSpPr>
        <xdr:spPr>
          <a:xfrm rot="15971154">
            <a:off x="142" y="91"/>
            <a:ext cx="12" cy="1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Arc 183"/>
          <xdr:cNvSpPr>
            <a:spLocks/>
          </xdr:cNvSpPr>
        </xdr:nvSpPr>
        <xdr:spPr>
          <a:xfrm rot="220907">
            <a:off x="96" y="95"/>
            <a:ext cx="13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TextBox 184"/>
          <xdr:cNvSpPr txBox="1">
            <a:spLocks noChangeArrowheads="1"/>
          </xdr:cNvSpPr>
        </xdr:nvSpPr>
        <xdr:spPr>
          <a:xfrm>
            <a:off x="99" y="8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185" name="TextBox 185"/>
          <xdr:cNvSpPr txBox="1">
            <a:spLocks noChangeArrowheads="1"/>
          </xdr:cNvSpPr>
        </xdr:nvSpPr>
        <xdr:spPr>
          <a:xfrm>
            <a:off x="17" y="104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186" name="TextBox 186"/>
          <xdr:cNvSpPr txBox="1">
            <a:spLocks noChangeArrowheads="1"/>
          </xdr:cNvSpPr>
        </xdr:nvSpPr>
        <xdr:spPr>
          <a:xfrm>
            <a:off x="71" y="7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</a:t>
            </a:r>
          </a:p>
        </xdr:txBody>
      </xdr:sp>
      <xdr:sp>
        <xdr:nvSpPr>
          <xdr:cNvPr id="187" name="TextBox 187"/>
          <xdr:cNvSpPr txBox="1">
            <a:spLocks noChangeArrowheads="1"/>
          </xdr:cNvSpPr>
        </xdr:nvSpPr>
        <xdr:spPr>
          <a:xfrm>
            <a:off x="63" y="8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188" name="TextBox 188"/>
          <xdr:cNvSpPr txBox="1">
            <a:spLocks noChangeArrowheads="1"/>
          </xdr:cNvSpPr>
        </xdr:nvSpPr>
        <xdr:spPr>
          <a:xfrm>
            <a:off x="149" y="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</a:t>
            </a:r>
          </a:p>
        </xdr:txBody>
      </xdr:sp>
      <xdr:sp>
        <xdr:nvSpPr>
          <xdr:cNvPr id="189" name="TextBox 189"/>
          <xdr:cNvSpPr txBox="1">
            <a:spLocks noChangeArrowheads="1"/>
          </xdr:cNvSpPr>
        </xdr:nvSpPr>
        <xdr:spPr>
          <a:xfrm>
            <a:off x="37" y="8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190" name="TextBox 190"/>
          <xdr:cNvSpPr txBox="1">
            <a:spLocks noChangeArrowheads="1"/>
          </xdr:cNvSpPr>
        </xdr:nvSpPr>
        <xdr:spPr>
          <a:xfrm>
            <a:off x="65" y="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domačknout</a:t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 rot="5510694">
            <a:off x="133" y="39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6</xdr:row>
      <xdr:rowOff>123825</xdr:rowOff>
    </xdr:from>
    <xdr:to>
      <xdr:col>0</xdr:col>
      <xdr:colOff>2095500</xdr:colOff>
      <xdr:row>7</xdr:row>
      <xdr:rowOff>0</xdr:rowOff>
    </xdr:to>
    <xdr:grpSp>
      <xdr:nvGrpSpPr>
        <xdr:cNvPr id="192" name="Group 192"/>
        <xdr:cNvGrpSpPr>
          <a:grpSpLocks/>
        </xdr:cNvGrpSpPr>
      </xdr:nvGrpSpPr>
      <xdr:grpSpPr>
        <a:xfrm>
          <a:off x="571500" y="7210425"/>
          <a:ext cx="1524000" cy="1057275"/>
          <a:chOff x="52" y="252"/>
          <a:chExt cx="140" cy="108"/>
        </a:xfrm>
        <a:solidFill>
          <a:srgbClr val="FFFFFF"/>
        </a:solidFill>
      </xdr:grpSpPr>
      <xdr:sp>
        <xdr:nvSpPr>
          <xdr:cNvPr id="193" name="Polygon 193"/>
          <xdr:cNvSpPr>
            <a:spLocks/>
          </xdr:cNvSpPr>
        </xdr:nvSpPr>
        <xdr:spPr>
          <a:xfrm>
            <a:off x="130" y="252"/>
            <a:ext cx="31" cy="100"/>
          </a:xfrm>
          <a:custGeom>
            <a:pathLst>
              <a:path h="100" w="31">
                <a:moveTo>
                  <a:pt x="8" y="71"/>
                </a:moveTo>
                <a:lnTo>
                  <a:pt x="0" y="71"/>
                </a:lnTo>
                <a:lnTo>
                  <a:pt x="0" y="77"/>
                </a:lnTo>
                <a:lnTo>
                  <a:pt x="23" y="77"/>
                </a:lnTo>
                <a:lnTo>
                  <a:pt x="31" y="100"/>
                </a:lnTo>
                <a:lnTo>
                  <a:pt x="31" y="0"/>
                </a:lnTo>
                <a:lnTo>
                  <a:pt x="25" y="0"/>
                </a:lnTo>
                <a:lnTo>
                  <a:pt x="25" y="2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Box 194"/>
          <xdr:cNvSpPr txBox="1">
            <a:spLocks noChangeArrowheads="1"/>
          </xdr:cNvSpPr>
        </xdr:nvSpPr>
        <xdr:spPr>
          <a:xfrm>
            <a:off x="163" y="284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110</a:t>
            </a:r>
          </a:p>
        </xdr:txBody>
      </xdr:sp>
      <xdr:sp>
        <xdr:nvSpPr>
          <xdr:cNvPr id="195" name="TextBox 195"/>
          <xdr:cNvSpPr txBox="1">
            <a:spLocks noChangeArrowheads="1"/>
          </xdr:cNvSpPr>
        </xdr:nvSpPr>
        <xdr:spPr>
          <a:xfrm>
            <a:off x="124" y="30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</a:t>
            </a:r>
          </a:p>
        </xdr:txBody>
      </xdr:sp>
      <xdr:sp>
        <xdr:nvSpPr>
          <xdr:cNvPr id="196" name="TextBox 196"/>
          <xdr:cNvSpPr txBox="1">
            <a:spLocks noChangeArrowheads="1"/>
          </xdr:cNvSpPr>
        </xdr:nvSpPr>
        <xdr:spPr>
          <a:xfrm>
            <a:off x="124" y="32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197" name="TextBox 197"/>
          <xdr:cNvSpPr txBox="1">
            <a:spLocks noChangeArrowheads="1"/>
          </xdr:cNvSpPr>
        </xdr:nvSpPr>
        <xdr:spPr>
          <a:xfrm>
            <a:off x="133" y="26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</a:t>
            </a:r>
          </a:p>
        </xdr:txBody>
      </xdr:sp>
      <xdr:sp>
        <xdr:nvSpPr>
          <xdr:cNvPr id="198" name="TextBox 198"/>
          <xdr:cNvSpPr txBox="1">
            <a:spLocks noChangeArrowheads="1"/>
          </xdr:cNvSpPr>
        </xdr:nvSpPr>
        <xdr:spPr>
          <a:xfrm>
            <a:off x="139" y="33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199" name="AutoShape 199"/>
          <xdr:cNvSpPr>
            <a:spLocks/>
          </xdr:cNvSpPr>
        </xdr:nvSpPr>
        <xdr:spPr>
          <a:xfrm rot="16377046">
            <a:off x="162" y="31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TextBox 200"/>
          <xdr:cNvSpPr txBox="1">
            <a:spLocks noChangeArrowheads="1"/>
          </xdr:cNvSpPr>
        </xdr:nvSpPr>
        <xdr:spPr>
          <a:xfrm>
            <a:off x="52" y="316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domačknout </a:t>
            </a:r>
          </a:p>
        </xdr:txBody>
      </xdr:sp>
    </xdr:grpSp>
    <xdr:clientData/>
  </xdr:twoCellAnchor>
  <xdr:twoCellAnchor>
    <xdr:from>
      <xdr:col>1</xdr:col>
      <xdr:colOff>390525</xdr:colOff>
      <xdr:row>6</xdr:row>
      <xdr:rowOff>247650</xdr:rowOff>
    </xdr:from>
    <xdr:to>
      <xdr:col>1</xdr:col>
      <xdr:colOff>1504950</xdr:colOff>
      <xdr:row>6</xdr:row>
      <xdr:rowOff>914400</xdr:rowOff>
    </xdr:to>
    <xdr:grpSp>
      <xdr:nvGrpSpPr>
        <xdr:cNvPr id="201" name="Group 201"/>
        <xdr:cNvGrpSpPr>
          <a:grpSpLocks/>
        </xdr:cNvGrpSpPr>
      </xdr:nvGrpSpPr>
      <xdr:grpSpPr>
        <a:xfrm>
          <a:off x="3352800" y="7334250"/>
          <a:ext cx="1114425" cy="666750"/>
          <a:chOff x="36" y="385"/>
          <a:chExt cx="102" cy="68"/>
        </a:xfrm>
        <a:solidFill>
          <a:srgbClr val="FFFFFF"/>
        </a:solidFill>
      </xdr:grpSpPr>
      <xdr:sp>
        <xdr:nvSpPr>
          <xdr:cNvPr id="202" name="AutoShape 202"/>
          <xdr:cNvSpPr>
            <a:spLocks/>
          </xdr:cNvSpPr>
        </xdr:nvSpPr>
        <xdr:spPr>
          <a:xfrm rot="5467454">
            <a:off x="92" y="394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Arc 203"/>
          <xdr:cNvSpPr>
            <a:spLocks/>
          </xdr:cNvSpPr>
        </xdr:nvSpPr>
        <xdr:spPr>
          <a:xfrm rot="-5400000">
            <a:off x="97" y="415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Polygon 204"/>
          <xdr:cNvSpPr>
            <a:spLocks/>
          </xdr:cNvSpPr>
        </xdr:nvSpPr>
        <xdr:spPr>
          <a:xfrm>
            <a:off x="53" y="385"/>
            <a:ext cx="59" cy="46"/>
          </a:xfrm>
          <a:custGeom>
            <a:pathLst>
              <a:path h="46" w="59">
                <a:moveTo>
                  <a:pt x="8" y="40"/>
                </a:moveTo>
                <a:lnTo>
                  <a:pt x="0" y="40"/>
                </a:lnTo>
                <a:lnTo>
                  <a:pt x="0" y="46"/>
                </a:lnTo>
                <a:lnTo>
                  <a:pt x="59" y="46"/>
                </a:lnTo>
                <a:lnTo>
                  <a:pt x="59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TextBox 205"/>
          <xdr:cNvSpPr txBox="1">
            <a:spLocks noChangeArrowheads="1"/>
          </xdr:cNvSpPr>
        </xdr:nvSpPr>
        <xdr:spPr>
          <a:xfrm>
            <a:off x="36" y="432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vodní drážka</a:t>
            </a:r>
          </a:p>
        </xdr:txBody>
      </xdr:sp>
      <xdr:sp>
        <xdr:nvSpPr>
          <xdr:cNvPr id="206" name="TextBox 206"/>
          <xdr:cNvSpPr txBox="1">
            <a:spLocks noChangeArrowheads="1"/>
          </xdr:cNvSpPr>
        </xdr:nvSpPr>
        <xdr:spPr>
          <a:xfrm>
            <a:off x="88" y="40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07" name="TextBox 207"/>
          <xdr:cNvSpPr txBox="1">
            <a:spLocks noChangeArrowheads="1"/>
          </xdr:cNvSpPr>
        </xdr:nvSpPr>
        <xdr:spPr>
          <a:xfrm>
            <a:off x="116" y="39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</a:t>
            </a:r>
          </a:p>
        </xdr:txBody>
      </xdr:sp>
      <xdr:sp>
        <xdr:nvSpPr>
          <xdr:cNvPr id="208" name="TextBox 208"/>
          <xdr:cNvSpPr txBox="1">
            <a:spLocks noChangeArrowheads="1"/>
          </xdr:cNvSpPr>
        </xdr:nvSpPr>
        <xdr:spPr>
          <a:xfrm>
            <a:off x="41" y="40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09" name="TextBox 209"/>
          <xdr:cNvSpPr txBox="1">
            <a:spLocks noChangeArrowheads="1"/>
          </xdr:cNvSpPr>
        </xdr:nvSpPr>
        <xdr:spPr>
          <a:xfrm>
            <a:off x="65" y="41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</xdr:grpSp>
    <xdr:clientData/>
  </xdr:twoCellAnchor>
  <xdr:twoCellAnchor>
    <xdr:from>
      <xdr:col>2</xdr:col>
      <xdr:colOff>352425</xdr:colOff>
      <xdr:row>6</xdr:row>
      <xdr:rowOff>352425</xdr:rowOff>
    </xdr:from>
    <xdr:to>
      <xdr:col>2</xdr:col>
      <xdr:colOff>1952625</xdr:colOff>
      <xdr:row>6</xdr:row>
      <xdr:rowOff>885825</xdr:rowOff>
    </xdr:to>
    <xdr:grpSp>
      <xdr:nvGrpSpPr>
        <xdr:cNvPr id="210" name="Group 210"/>
        <xdr:cNvGrpSpPr>
          <a:grpSpLocks/>
        </xdr:cNvGrpSpPr>
      </xdr:nvGrpSpPr>
      <xdr:grpSpPr>
        <a:xfrm>
          <a:off x="6286500" y="7439025"/>
          <a:ext cx="1600200" cy="533400"/>
          <a:chOff x="32" y="516"/>
          <a:chExt cx="147" cy="54"/>
        </a:xfrm>
        <a:solidFill>
          <a:srgbClr val="FFFFFF"/>
        </a:solidFill>
      </xdr:grpSpPr>
      <xdr:sp>
        <xdr:nvSpPr>
          <xdr:cNvPr id="211" name="Polygon 211"/>
          <xdr:cNvSpPr>
            <a:spLocks/>
          </xdr:cNvSpPr>
        </xdr:nvSpPr>
        <xdr:spPr>
          <a:xfrm>
            <a:off x="52" y="539"/>
            <a:ext cx="127" cy="25"/>
          </a:xfrm>
          <a:custGeom>
            <a:pathLst>
              <a:path h="25" w="127">
                <a:moveTo>
                  <a:pt x="0" y="25"/>
                </a:moveTo>
                <a:lnTo>
                  <a:pt x="4" y="0"/>
                </a:lnTo>
                <a:lnTo>
                  <a:pt x="127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AutoShape 212"/>
          <xdr:cNvSpPr>
            <a:spLocks/>
          </xdr:cNvSpPr>
        </xdr:nvSpPr>
        <xdr:spPr>
          <a:xfrm rot="88248">
            <a:off x="117" y="540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Box 213"/>
          <xdr:cNvSpPr txBox="1">
            <a:spLocks noChangeArrowheads="1"/>
          </xdr:cNvSpPr>
        </xdr:nvSpPr>
        <xdr:spPr>
          <a:xfrm>
            <a:off x="32" y="54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33</a:t>
            </a:r>
          </a:p>
        </xdr:txBody>
      </xdr:sp>
      <xdr:sp>
        <xdr:nvSpPr>
          <xdr:cNvPr id="214" name="Arc 214"/>
          <xdr:cNvSpPr>
            <a:spLocks/>
          </xdr:cNvSpPr>
        </xdr:nvSpPr>
        <xdr:spPr>
          <a:xfrm rot="5171154">
            <a:off x="52" y="540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TextBox 215"/>
          <xdr:cNvSpPr txBox="1">
            <a:spLocks noChangeArrowheads="1"/>
          </xdr:cNvSpPr>
        </xdr:nvSpPr>
        <xdr:spPr>
          <a:xfrm>
            <a:off x="53" y="549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16" name="TextBox 216"/>
          <xdr:cNvSpPr txBox="1">
            <a:spLocks noChangeArrowheads="1"/>
          </xdr:cNvSpPr>
        </xdr:nvSpPr>
        <xdr:spPr>
          <a:xfrm>
            <a:off x="101" y="516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</xdr:grpSp>
    <xdr:clientData/>
  </xdr:twoCellAnchor>
  <xdr:twoCellAnchor>
    <xdr:from>
      <xdr:col>0</xdr:col>
      <xdr:colOff>95250</xdr:colOff>
      <xdr:row>7</xdr:row>
      <xdr:rowOff>209550</xdr:rowOff>
    </xdr:from>
    <xdr:to>
      <xdr:col>0</xdr:col>
      <xdr:colOff>2552700</xdr:colOff>
      <xdr:row>7</xdr:row>
      <xdr:rowOff>942975</xdr:rowOff>
    </xdr:to>
    <xdr:grpSp>
      <xdr:nvGrpSpPr>
        <xdr:cNvPr id="217" name="Group 217"/>
        <xdr:cNvGrpSpPr>
          <a:grpSpLocks/>
        </xdr:cNvGrpSpPr>
      </xdr:nvGrpSpPr>
      <xdr:grpSpPr>
        <a:xfrm>
          <a:off x="95250" y="8477250"/>
          <a:ext cx="2447925" cy="742950"/>
          <a:chOff x="9" y="621"/>
          <a:chExt cx="225" cy="75"/>
        </a:xfrm>
        <a:solidFill>
          <a:srgbClr val="FFFFFF"/>
        </a:solidFill>
      </xdr:grpSpPr>
      <xdr:sp>
        <xdr:nvSpPr>
          <xdr:cNvPr id="218" name="AutoShape 218"/>
          <xdr:cNvSpPr>
            <a:spLocks/>
          </xdr:cNvSpPr>
        </xdr:nvSpPr>
        <xdr:spPr>
          <a:xfrm rot="10820893">
            <a:off x="82" y="625"/>
            <a:ext cx="11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Polygon 219"/>
          <xdr:cNvSpPr>
            <a:spLocks/>
          </xdr:cNvSpPr>
        </xdr:nvSpPr>
        <xdr:spPr>
          <a:xfrm>
            <a:off x="68" y="644"/>
            <a:ext cx="166" cy="33"/>
          </a:xfrm>
          <a:custGeom>
            <a:pathLst>
              <a:path h="33" w="166">
                <a:moveTo>
                  <a:pt x="13" y="22"/>
                </a:moveTo>
                <a:lnTo>
                  <a:pt x="0" y="33"/>
                </a:lnTo>
                <a:lnTo>
                  <a:pt x="9" y="0"/>
                </a:lnTo>
                <a:lnTo>
                  <a:pt x="166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Arc 220"/>
          <xdr:cNvSpPr>
            <a:spLocks/>
          </xdr:cNvSpPr>
        </xdr:nvSpPr>
        <xdr:spPr>
          <a:xfrm rot="5171154">
            <a:off x="73" y="645"/>
            <a:ext cx="18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TextBox 221"/>
          <xdr:cNvSpPr txBox="1">
            <a:spLocks noChangeArrowheads="1"/>
          </xdr:cNvSpPr>
        </xdr:nvSpPr>
        <xdr:spPr>
          <a:xfrm>
            <a:off x="84" y="649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22" name="TextBox 222"/>
          <xdr:cNvSpPr txBox="1">
            <a:spLocks noChangeArrowheads="1"/>
          </xdr:cNvSpPr>
        </xdr:nvSpPr>
        <xdr:spPr>
          <a:xfrm>
            <a:off x="73" y="66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23" name="TextBox 223"/>
          <xdr:cNvSpPr txBox="1">
            <a:spLocks noChangeArrowheads="1"/>
          </xdr:cNvSpPr>
        </xdr:nvSpPr>
        <xdr:spPr>
          <a:xfrm>
            <a:off x="48" y="64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224" name="Arc 224"/>
          <xdr:cNvSpPr>
            <a:spLocks/>
          </xdr:cNvSpPr>
        </xdr:nvSpPr>
        <xdr:spPr>
          <a:xfrm rot="16230117">
            <a:off x="39" y="668"/>
            <a:ext cx="30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 flipV="1">
            <a:off x="33" y="687"/>
            <a:ext cx="1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TextBox 226"/>
          <xdr:cNvSpPr txBox="1">
            <a:spLocks noChangeArrowheads="1"/>
          </xdr:cNvSpPr>
        </xdr:nvSpPr>
        <xdr:spPr>
          <a:xfrm>
            <a:off x="9" y="667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227" name="TextBox 227"/>
          <xdr:cNvSpPr txBox="1">
            <a:spLocks noChangeArrowheads="1"/>
          </xdr:cNvSpPr>
        </xdr:nvSpPr>
        <xdr:spPr>
          <a:xfrm>
            <a:off x="133" y="621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220</a:t>
            </a:r>
          </a:p>
        </xdr:txBody>
      </xdr:sp>
    </xdr:grpSp>
    <xdr:clientData/>
  </xdr:twoCellAnchor>
  <xdr:twoCellAnchor>
    <xdr:from>
      <xdr:col>1</xdr:col>
      <xdr:colOff>28575</xdr:colOff>
      <xdr:row>7</xdr:row>
      <xdr:rowOff>28575</xdr:rowOff>
    </xdr:from>
    <xdr:to>
      <xdr:col>1</xdr:col>
      <xdr:colOff>2905125</xdr:colOff>
      <xdr:row>9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2990850" y="8296275"/>
          <a:ext cx="2876550" cy="2295525"/>
          <a:chOff x="13" y="77"/>
          <a:chExt cx="286" cy="223"/>
        </a:xfrm>
        <a:solidFill>
          <a:srgbClr val="FFFFFF"/>
        </a:solidFill>
      </xdr:grpSpPr>
      <xdr:sp>
        <xdr:nvSpPr>
          <xdr:cNvPr id="229" name="AutoShape 229"/>
          <xdr:cNvSpPr>
            <a:spLocks/>
          </xdr:cNvSpPr>
        </xdr:nvSpPr>
        <xdr:spPr>
          <a:xfrm>
            <a:off x="48" y="77"/>
            <a:ext cx="251" cy="191"/>
          </a:xfrm>
          <a:custGeom>
            <a:pathLst>
              <a:path h="191" w="251">
                <a:moveTo>
                  <a:pt x="0" y="59"/>
                </a:moveTo>
                <a:lnTo>
                  <a:pt x="0" y="191"/>
                </a:lnTo>
                <a:lnTo>
                  <a:pt x="145" y="191"/>
                </a:lnTo>
                <a:lnTo>
                  <a:pt x="145" y="35"/>
                </a:lnTo>
                <a:lnTo>
                  <a:pt x="251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>
            <a:off x="48" y="131"/>
            <a:ext cx="145" cy="83"/>
          </a:xfrm>
          <a:custGeom>
            <a:pathLst>
              <a:path h="83" w="145">
                <a:moveTo>
                  <a:pt x="0" y="7"/>
                </a:moveTo>
                <a:cubicBezTo>
                  <a:pt x="3" y="14"/>
                  <a:pt x="7" y="40"/>
                  <a:pt x="16" y="52"/>
                </a:cubicBezTo>
                <a:cubicBezTo>
                  <a:pt x="25" y="64"/>
                  <a:pt x="39" y="75"/>
                  <a:pt x="53" y="79"/>
                </a:cubicBezTo>
                <a:cubicBezTo>
                  <a:pt x="67" y="83"/>
                  <a:pt x="88" y="81"/>
                  <a:pt x="101" y="76"/>
                </a:cubicBezTo>
                <a:cubicBezTo>
                  <a:pt x="114" y="71"/>
                  <a:pt x="125" y="59"/>
                  <a:pt x="132" y="46"/>
                </a:cubicBezTo>
                <a:cubicBezTo>
                  <a:pt x="139" y="33"/>
                  <a:pt x="142" y="10"/>
                  <a:pt x="145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Polygon 231"/>
          <xdr:cNvSpPr>
            <a:spLocks/>
          </xdr:cNvSpPr>
        </xdr:nvSpPr>
        <xdr:spPr>
          <a:xfrm>
            <a:off x="200" y="119"/>
            <a:ext cx="14" cy="149"/>
          </a:xfrm>
          <a:custGeom>
            <a:pathLst>
              <a:path h="149" w="14">
                <a:moveTo>
                  <a:pt x="0" y="0"/>
                </a:moveTo>
                <a:lnTo>
                  <a:pt x="0" y="149"/>
                </a:lnTo>
                <a:lnTo>
                  <a:pt x="14" y="149"/>
                </a:ln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Polygon 232"/>
          <xdr:cNvSpPr>
            <a:spLocks/>
          </xdr:cNvSpPr>
        </xdr:nvSpPr>
        <xdr:spPr>
          <a:xfrm>
            <a:off x="47" y="263"/>
            <a:ext cx="174" cy="21"/>
          </a:xfrm>
          <a:custGeom>
            <a:pathLst>
              <a:path h="21" w="174">
                <a:moveTo>
                  <a:pt x="158" y="0"/>
                </a:moveTo>
                <a:lnTo>
                  <a:pt x="174" y="0"/>
                </a:lnTo>
                <a:lnTo>
                  <a:pt x="174" y="10"/>
                </a:ln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Polygon 233"/>
          <xdr:cNvSpPr>
            <a:spLocks/>
          </xdr:cNvSpPr>
        </xdr:nvSpPr>
        <xdr:spPr>
          <a:xfrm>
            <a:off x="33" y="136"/>
            <a:ext cx="19" cy="152"/>
          </a:xfrm>
          <a:custGeom>
            <a:pathLst>
              <a:path h="152" w="19">
                <a:moveTo>
                  <a:pt x="0" y="0"/>
                </a:moveTo>
                <a:lnTo>
                  <a:pt x="9" y="0"/>
                </a:lnTo>
                <a:lnTo>
                  <a:pt x="9" y="152"/>
                </a:lnTo>
                <a:lnTo>
                  <a:pt x="19" y="152"/>
                </a:lnTo>
                <a:lnTo>
                  <a:pt x="19" y="141"/>
                </a:ln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AutoShape 234"/>
          <xdr:cNvSpPr>
            <a:spLocks/>
          </xdr:cNvSpPr>
        </xdr:nvSpPr>
        <xdr:spPr>
          <a:xfrm>
            <a:off x="53" y="130"/>
            <a:ext cx="134" cy="78"/>
          </a:xfrm>
          <a:custGeom>
            <a:pathLst>
              <a:path h="78" w="134">
                <a:moveTo>
                  <a:pt x="15" y="15"/>
                </a:moveTo>
                <a:cubicBezTo>
                  <a:pt x="13" y="13"/>
                  <a:pt x="0" y="0"/>
                  <a:pt x="1" y="6"/>
                </a:cubicBezTo>
                <a:cubicBezTo>
                  <a:pt x="2" y="12"/>
                  <a:pt x="9" y="42"/>
                  <a:pt x="20" y="54"/>
                </a:cubicBezTo>
                <a:cubicBezTo>
                  <a:pt x="31" y="66"/>
                  <a:pt x="49" y="74"/>
                  <a:pt x="64" y="76"/>
                </a:cubicBezTo>
                <a:cubicBezTo>
                  <a:pt x="79" y="78"/>
                  <a:pt x="97" y="71"/>
                  <a:pt x="108" y="63"/>
                </a:cubicBezTo>
                <a:cubicBezTo>
                  <a:pt x="119" y="55"/>
                  <a:pt x="125" y="37"/>
                  <a:pt x="129" y="27"/>
                </a:cubicBezTo>
                <a:cubicBezTo>
                  <a:pt x="133" y="17"/>
                  <a:pt x="134" y="5"/>
                  <a:pt x="133" y="4"/>
                </a:cubicBezTo>
                <a:lnTo>
                  <a:pt x="121" y="18"/>
                </a:ln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Polygon 235"/>
          <xdr:cNvSpPr>
            <a:spLocks/>
          </xdr:cNvSpPr>
        </xdr:nvSpPr>
        <xdr:spPr>
          <a:xfrm>
            <a:off x="29" y="132"/>
            <a:ext cx="46" cy="19"/>
          </a:xfrm>
          <a:custGeom>
            <a:pathLst>
              <a:path h="19" w="46">
                <a:moveTo>
                  <a:pt x="9" y="10"/>
                </a:moveTo>
                <a:lnTo>
                  <a:pt x="0" y="10"/>
                </a:lnTo>
                <a:lnTo>
                  <a:pt x="0" y="0"/>
                </a:lnTo>
                <a:lnTo>
                  <a:pt x="31" y="0"/>
                </a:lnTo>
                <a:lnTo>
                  <a:pt x="46" y="19"/>
                </a:lnTo>
                <a:lnTo>
                  <a:pt x="30" y="11"/>
                </a:ln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TextBox 236"/>
          <xdr:cNvSpPr txBox="1">
            <a:spLocks noChangeArrowheads="1"/>
          </xdr:cNvSpPr>
        </xdr:nvSpPr>
        <xdr:spPr>
          <a:xfrm>
            <a:off x="62" y="149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7" name="TextBox 237"/>
          <xdr:cNvSpPr txBox="1">
            <a:spLocks noChangeArrowheads="1"/>
          </xdr:cNvSpPr>
        </xdr:nvSpPr>
        <xdr:spPr>
          <a:xfrm>
            <a:off x="209" y="247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38" name="TextBox 238"/>
          <xdr:cNvSpPr txBox="1">
            <a:spLocks noChangeArrowheads="1"/>
          </xdr:cNvSpPr>
        </xdr:nvSpPr>
        <xdr:spPr>
          <a:xfrm>
            <a:off x="108" y="276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160</a:t>
            </a:r>
          </a:p>
        </xdr:txBody>
      </xdr:sp>
      <xdr:sp>
        <xdr:nvSpPr>
          <xdr:cNvPr id="239" name="TextBox 239"/>
          <xdr:cNvSpPr txBox="1">
            <a:spLocks noChangeArrowheads="1"/>
          </xdr:cNvSpPr>
        </xdr:nvSpPr>
        <xdr:spPr>
          <a:xfrm>
            <a:off x="52" y="280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40" name="TextBox 240"/>
          <xdr:cNvSpPr txBox="1">
            <a:spLocks noChangeArrowheads="1"/>
          </xdr:cNvSpPr>
        </xdr:nvSpPr>
        <xdr:spPr>
          <a:xfrm>
            <a:off x="13" y="14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41" name="TextBox 241"/>
          <xdr:cNvSpPr txBox="1">
            <a:spLocks noChangeArrowheads="1"/>
          </xdr:cNvSpPr>
        </xdr:nvSpPr>
        <xdr:spPr>
          <a:xfrm>
            <a:off x="66" y="126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242" name="TextBox 242"/>
          <xdr:cNvSpPr txBox="1">
            <a:spLocks noChangeArrowheads="1"/>
          </xdr:cNvSpPr>
        </xdr:nvSpPr>
        <xdr:spPr>
          <a:xfrm>
            <a:off x="36" y="108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243" name="TextBox 243"/>
          <xdr:cNvSpPr txBox="1">
            <a:spLocks noChangeArrowheads="1"/>
          </xdr:cNvSpPr>
        </xdr:nvSpPr>
        <xdr:spPr>
          <a:xfrm>
            <a:off x="199" y="187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</a:t>
            </a:r>
          </a:p>
        </xdr:txBody>
      </xdr:sp>
      <xdr:sp>
        <xdr:nvSpPr>
          <xdr:cNvPr id="244" name="TextBox 244"/>
          <xdr:cNvSpPr txBox="1">
            <a:spLocks noChangeArrowheads="1"/>
          </xdr:cNvSpPr>
        </xdr:nvSpPr>
        <xdr:spPr>
          <a:xfrm>
            <a:off x="14" y="201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</a:t>
            </a:r>
          </a:p>
        </xdr:txBody>
      </xdr:sp>
    </xdr:grpSp>
    <xdr:clientData/>
  </xdr:twoCellAnchor>
  <xdr:twoCellAnchor>
    <xdr:from>
      <xdr:col>2</xdr:col>
      <xdr:colOff>276225</xdr:colOff>
      <xdr:row>7</xdr:row>
      <xdr:rowOff>66675</xdr:rowOff>
    </xdr:from>
    <xdr:to>
      <xdr:col>2</xdr:col>
      <xdr:colOff>1724025</xdr:colOff>
      <xdr:row>8</xdr:row>
      <xdr:rowOff>47625</xdr:rowOff>
    </xdr:to>
    <xdr:grpSp>
      <xdr:nvGrpSpPr>
        <xdr:cNvPr id="245" name="Group 245"/>
        <xdr:cNvGrpSpPr>
          <a:grpSpLocks/>
        </xdr:cNvGrpSpPr>
      </xdr:nvGrpSpPr>
      <xdr:grpSpPr>
        <a:xfrm>
          <a:off x="6210300" y="8334375"/>
          <a:ext cx="1447800" cy="1162050"/>
          <a:chOff x="20" y="256"/>
          <a:chExt cx="133" cy="118"/>
        </a:xfrm>
        <a:solidFill>
          <a:srgbClr val="FFFFFF"/>
        </a:solidFill>
      </xdr:grpSpPr>
      <xdr:sp>
        <xdr:nvSpPr>
          <xdr:cNvPr id="246" name="Polygon 246"/>
          <xdr:cNvSpPr>
            <a:spLocks/>
          </xdr:cNvSpPr>
        </xdr:nvSpPr>
        <xdr:spPr>
          <a:xfrm>
            <a:off x="49" y="256"/>
            <a:ext cx="104" cy="97"/>
          </a:xfrm>
          <a:custGeom>
            <a:pathLst>
              <a:path h="97" w="10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97"/>
                </a:lnTo>
                <a:lnTo>
                  <a:pt x="82" y="97"/>
                </a:lnTo>
                <a:lnTo>
                  <a:pt x="82" y="81"/>
                </a:lnTo>
                <a:lnTo>
                  <a:pt x="104" y="8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TextBox 247"/>
          <xdr:cNvSpPr txBox="1">
            <a:spLocks noChangeArrowheads="1"/>
          </xdr:cNvSpPr>
        </xdr:nvSpPr>
        <xdr:spPr>
          <a:xfrm>
            <a:off x="20" y="294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170</a:t>
            </a:r>
          </a:p>
        </xdr:txBody>
      </xdr:sp>
      <xdr:sp>
        <xdr:nvSpPr>
          <xdr:cNvPr id="248" name="TextBox 248"/>
          <xdr:cNvSpPr txBox="1">
            <a:spLocks noChangeArrowheads="1"/>
          </xdr:cNvSpPr>
        </xdr:nvSpPr>
        <xdr:spPr>
          <a:xfrm>
            <a:off x="71" y="353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249" name="Arc 249"/>
          <xdr:cNvSpPr>
            <a:spLocks/>
          </xdr:cNvSpPr>
        </xdr:nvSpPr>
        <xdr:spPr>
          <a:xfrm rot="220907">
            <a:off x="48" y="340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Box 250"/>
          <xdr:cNvSpPr txBox="1">
            <a:spLocks noChangeArrowheads="1"/>
          </xdr:cNvSpPr>
        </xdr:nvSpPr>
        <xdr:spPr>
          <a:xfrm>
            <a:off x="51" y="32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51" name="AutoShape 251"/>
          <xdr:cNvSpPr>
            <a:spLocks/>
          </xdr:cNvSpPr>
        </xdr:nvSpPr>
        <xdr:spPr>
          <a:xfrm rot="5354490">
            <a:off x="25" y="269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TextBox 252"/>
          <xdr:cNvSpPr txBox="1">
            <a:spLocks noChangeArrowheads="1"/>
          </xdr:cNvSpPr>
        </xdr:nvSpPr>
        <xdr:spPr>
          <a:xfrm>
            <a:off x="55" y="25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53" name="TextBox 253"/>
          <xdr:cNvSpPr txBox="1">
            <a:spLocks noChangeArrowheads="1"/>
          </xdr:cNvSpPr>
        </xdr:nvSpPr>
        <xdr:spPr>
          <a:xfrm>
            <a:off x="111" y="33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54" name="TextBox 254"/>
          <xdr:cNvSpPr txBox="1">
            <a:spLocks noChangeArrowheads="1"/>
          </xdr:cNvSpPr>
        </xdr:nvSpPr>
        <xdr:spPr>
          <a:xfrm>
            <a:off x="135" y="31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0</xdr:col>
      <xdr:colOff>542925</xdr:colOff>
      <xdr:row>8</xdr:row>
      <xdr:rowOff>295275</xdr:rowOff>
    </xdr:from>
    <xdr:to>
      <xdr:col>0</xdr:col>
      <xdr:colOff>2209800</xdr:colOff>
      <xdr:row>9</xdr:row>
      <xdr:rowOff>9525</xdr:rowOff>
    </xdr:to>
    <xdr:grpSp>
      <xdr:nvGrpSpPr>
        <xdr:cNvPr id="255" name="Group 255"/>
        <xdr:cNvGrpSpPr>
          <a:grpSpLocks/>
        </xdr:cNvGrpSpPr>
      </xdr:nvGrpSpPr>
      <xdr:grpSpPr>
        <a:xfrm>
          <a:off x="542925" y="9744075"/>
          <a:ext cx="1666875" cy="857250"/>
          <a:chOff x="297" y="415"/>
          <a:chExt cx="153" cy="93"/>
        </a:xfrm>
        <a:solidFill>
          <a:srgbClr val="FFFFFF"/>
        </a:solidFill>
      </xdr:grpSpPr>
      <xdr:sp>
        <xdr:nvSpPr>
          <xdr:cNvPr id="256" name="Polygon 256"/>
          <xdr:cNvSpPr>
            <a:spLocks/>
          </xdr:cNvSpPr>
        </xdr:nvSpPr>
        <xdr:spPr>
          <a:xfrm>
            <a:off x="298" y="433"/>
            <a:ext cx="138" cy="52"/>
          </a:xfrm>
          <a:custGeom>
            <a:pathLst>
              <a:path h="52" w="138">
                <a:moveTo>
                  <a:pt x="0" y="0"/>
                </a:moveTo>
                <a:lnTo>
                  <a:pt x="24" y="1"/>
                </a:lnTo>
                <a:lnTo>
                  <a:pt x="24" y="52"/>
                </a:lnTo>
                <a:lnTo>
                  <a:pt x="105" y="52"/>
                </a:lnTo>
                <a:lnTo>
                  <a:pt x="105" y="24"/>
                </a:lnTo>
                <a:lnTo>
                  <a:pt x="138" y="24"/>
                </a:lnTo>
                <a:lnTo>
                  <a:pt x="138" y="20"/>
                </a:lnTo>
                <a:lnTo>
                  <a:pt x="115" y="2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TextBox 257"/>
          <xdr:cNvSpPr txBox="1">
            <a:spLocks noChangeArrowheads="1"/>
          </xdr:cNvSpPr>
        </xdr:nvSpPr>
        <xdr:spPr>
          <a:xfrm>
            <a:off x="299" y="45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258" name="TextBox 258"/>
          <xdr:cNvSpPr txBox="1">
            <a:spLocks noChangeArrowheads="1"/>
          </xdr:cNvSpPr>
        </xdr:nvSpPr>
        <xdr:spPr>
          <a:xfrm>
            <a:off x="351" y="48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80</a:t>
            </a:r>
          </a:p>
        </xdr:txBody>
      </xdr:sp>
      <xdr:sp>
        <xdr:nvSpPr>
          <xdr:cNvPr id="259" name="Arc 259"/>
          <xdr:cNvSpPr>
            <a:spLocks/>
          </xdr:cNvSpPr>
        </xdr:nvSpPr>
        <xdr:spPr>
          <a:xfrm rot="220907">
            <a:off x="322" y="473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TextBox 260"/>
          <xdr:cNvSpPr txBox="1">
            <a:spLocks noChangeArrowheads="1"/>
          </xdr:cNvSpPr>
        </xdr:nvSpPr>
        <xdr:spPr>
          <a:xfrm>
            <a:off x="327" y="46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61" name="AutoShape 261"/>
          <xdr:cNvSpPr>
            <a:spLocks/>
          </xdr:cNvSpPr>
        </xdr:nvSpPr>
        <xdr:spPr>
          <a:xfrm rot="5354490">
            <a:off x="297" y="466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TextBox 262"/>
          <xdr:cNvSpPr txBox="1">
            <a:spLocks noChangeArrowheads="1"/>
          </xdr:cNvSpPr>
        </xdr:nvSpPr>
        <xdr:spPr>
          <a:xfrm>
            <a:off x="299" y="415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TextBox 263"/>
          <xdr:cNvSpPr txBox="1">
            <a:spLocks noChangeArrowheads="1"/>
          </xdr:cNvSpPr>
        </xdr:nvSpPr>
        <xdr:spPr>
          <a:xfrm>
            <a:off x="428" y="45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</a:t>
            </a:r>
          </a:p>
        </xdr:txBody>
      </xdr:sp>
      <xdr:sp>
        <xdr:nvSpPr>
          <xdr:cNvPr id="264" name="TextBox 264"/>
          <xdr:cNvSpPr txBox="1">
            <a:spLocks noChangeArrowheads="1"/>
          </xdr:cNvSpPr>
        </xdr:nvSpPr>
        <xdr:spPr>
          <a:xfrm>
            <a:off x="406" y="46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23</a:t>
            </a:r>
          </a:p>
        </xdr:txBody>
      </xdr:sp>
      <xdr:sp>
        <xdr:nvSpPr>
          <xdr:cNvPr id="265" name="TextBox 265"/>
          <xdr:cNvSpPr txBox="1">
            <a:spLocks noChangeArrowheads="1"/>
          </xdr:cNvSpPr>
        </xdr:nvSpPr>
        <xdr:spPr>
          <a:xfrm>
            <a:off x="416" y="435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</a:t>
            </a:r>
          </a:p>
        </xdr:txBody>
      </xdr:sp>
    </xdr:grpSp>
    <xdr:clientData/>
  </xdr:twoCellAnchor>
  <xdr:twoCellAnchor>
    <xdr:from>
      <xdr:col>2</xdr:col>
      <xdr:colOff>314325</xdr:colOff>
      <xdr:row>8</xdr:row>
      <xdr:rowOff>57150</xdr:rowOff>
    </xdr:from>
    <xdr:to>
      <xdr:col>2</xdr:col>
      <xdr:colOff>1762125</xdr:colOff>
      <xdr:row>8</xdr:row>
      <xdr:rowOff>1009650</xdr:rowOff>
    </xdr:to>
    <xdr:grpSp>
      <xdr:nvGrpSpPr>
        <xdr:cNvPr id="266" name="Group 266"/>
        <xdr:cNvGrpSpPr>
          <a:grpSpLocks/>
        </xdr:cNvGrpSpPr>
      </xdr:nvGrpSpPr>
      <xdr:grpSpPr>
        <a:xfrm>
          <a:off x="6248400" y="9505950"/>
          <a:ext cx="1447800" cy="952500"/>
          <a:chOff x="29" y="606"/>
          <a:chExt cx="133" cy="100"/>
        </a:xfrm>
        <a:solidFill>
          <a:srgbClr val="FFFFFF"/>
        </a:solidFill>
      </xdr:grpSpPr>
      <xdr:sp>
        <xdr:nvSpPr>
          <xdr:cNvPr id="267" name="TextBox 267"/>
          <xdr:cNvSpPr txBox="1">
            <a:spLocks noChangeArrowheads="1"/>
          </xdr:cNvSpPr>
        </xdr:nvSpPr>
        <xdr:spPr>
          <a:xfrm>
            <a:off x="100" y="64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68" name="Arc 268"/>
          <xdr:cNvSpPr>
            <a:spLocks/>
          </xdr:cNvSpPr>
        </xdr:nvSpPr>
        <xdr:spPr>
          <a:xfrm rot="15971154">
            <a:off x="113" y="65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rc 269"/>
          <xdr:cNvSpPr>
            <a:spLocks/>
          </xdr:cNvSpPr>
        </xdr:nvSpPr>
        <xdr:spPr>
          <a:xfrm rot="5171154">
            <a:off x="52" y="66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Polygon 270"/>
          <xdr:cNvSpPr>
            <a:spLocks/>
          </xdr:cNvSpPr>
        </xdr:nvSpPr>
        <xdr:spPr>
          <a:xfrm>
            <a:off x="49" y="606"/>
            <a:ext cx="82" cy="100"/>
          </a:xfrm>
          <a:custGeom>
            <a:pathLst>
              <a:path h="100" w="82">
                <a:moveTo>
                  <a:pt x="0" y="100"/>
                </a:moveTo>
                <a:lnTo>
                  <a:pt x="6" y="61"/>
                </a:lnTo>
                <a:lnTo>
                  <a:pt x="77" y="61"/>
                </a:lnTo>
                <a:lnTo>
                  <a:pt x="82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TextBox 271"/>
          <xdr:cNvSpPr txBox="1">
            <a:spLocks noChangeArrowheads="1"/>
          </xdr:cNvSpPr>
        </xdr:nvSpPr>
        <xdr:spPr>
          <a:xfrm>
            <a:off x="133" y="624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272" name="TextBox 272"/>
          <xdr:cNvSpPr txBox="1">
            <a:spLocks noChangeArrowheads="1"/>
          </xdr:cNvSpPr>
        </xdr:nvSpPr>
        <xdr:spPr>
          <a:xfrm>
            <a:off x="75" y="65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77</a:t>
            </a:r>
          </a:p>
        </xdr:txBody>
      </xdr:sp>
      <xdr:sp>
        <xdr:nvSpPr>
          <xdr:cNvPr id="273" name="TextBox 273"/>
          <xdr:cNvSpPr txBox="1">
            <a:spLocks noChangeArrowheads="1"/>
          </xdr:cNvSpPr>
        </xdr:nvSpPr>
        <xdr:spPr>
          <a:xfrm>
            <a:off x="29" y="67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274" name="TextBox 274"/>
          <xdr:cNvSpPr txBox="1">
            <a:spLocks noChangeArrowheads="1"/>
          </xdr:cNvSpPr>
        </xdr:nvSpPr>
        <xdr:spPr>
          <a:xfrm>
            <a:off x="67" y="669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75" name="AutoShape 275"/>
          <xdr:cNvSpPr>
            <a:spLocks/>
          </xdr:cNvSpPr>
        </xdr:nvSpPr>
        <xdr:spPr>
          <a:xfrm rot="150558">
            <a:off x="101" y="66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342900</xdr:colOff>
      <xdr:row>9</xdr:row>
      <xdr:rowOff>28575</xdr:rowOff>
    </xdr:from>
    <xdr:to>
      <xdr:col>0</xdr:col>
      <xdr:colOff>1381125</xdr:colOff>
      <xdr:row>9</xdr:row>
      <xdr:rowOff>152400</xdr:rowOff>
    </xdr:to>
    <xdr:grpSp>
      <xdr:nvGrpSpPr>
        <xdr:cNvPr id="276" name="Group 276"/>
        <xdr:cNvGrpSpPr>
          <a:grpSpLocks/>
        </xdr:cNvGrpSpPr>
      </xdr:nvGrpSpPr>
      <xdr:grpSpPr>
        <a:xfrm>
          <a:off x="342900" y="10620375"/>
          <a:ext cx="1038225" cy="123825"/>
          <a:chOff x="32" y="1100"/>
          <a:chExt cx="95" cy="94"/>
        </a:xfrm>
        <a:solidFill>
          <a:srgbClr val="FFFFFF"/>
        </a:solidFill>
      </xdr:grpSpPr>
      <xdr:sp>
        <xdr:nvSpPr>
          <xdr:cNvPr id="277" name="Polygon 277"/>
          <xdr:cNvSpPr>
            <a:spLocks/>
          </xdr:cNvSpPr>
        </xdr:nvSpPr>
        <xdr:spPr>
          <a:xfrm>
            <a:off x="54" y="1104"/>
            <a:ext cx="68" cy="70"/>
          </a:xfrm>
          <a:custGeom>
            <a:pathLst>
              <a:path h="70" w="68">
                <a:moveTo>
                  <a:pt x="0" y="9"/>
                </a:moveTo>
                <a:lnTo>
                  <a:pt x="0" y="0"/>
                </a:lnTo>
                <a:lnTo>
                  <a:pt x="4" y="0"/>
                </a:lnTo>
                <a:lnTo>
                  <a:pt x="4" y="66"/>
                </a:lnTo>
                <a:lnTo>
                  <a:pt x="68" y="66"/>
                </a:lnTo>
                <a:lnTo>
                  <a:pt x="68" y="70"/>
                </a:lnTo>
                <a:lnTo>
                  <a:pt x="59" y="7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TextBox 278"/>
          <xdr:cNvSpPr txBox="1">
            <a:spLocks noChangeArrowheads="1"/>
          </xdr:cNvSpPr>
        </xdr:nvSpPr>
        <xdr:spPr>
          <a:xfrm>
            <a:off x="61" y="112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279" name="TextBox 279"/>
          <xdr:cNvSpPr txBox="1">
            <a:spLocks noChangeArrowheads="1"/>
          </xdr:cNvSpPr>
        </xdr:nvSpPr>
        <xdr:spPr>
          <a:xfrm>
            <a:off x="88" y="115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280" name="Arc 280"/>
          <xdr:cNvSpPr>
            <a:spLocks/>
          </xdr:cNvSpPr>
        </xdr:nvSpPr>
        <xdr:spPr>
          <a:xfrm rot="220907">
            <a:off x="57" y="115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TextBox 281"/>
          <xdr:cNvSpPr txBox="1">
            <a:spLocks noChangeArrowheads="1"/>
          </xdr:cNvSpPr>
        </xdr:nvSpPr>
        <xdr:spPr>
          <a:xfrm>
            <a:off x="63" y="114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282" name="AutoShape 282"/>
          <xdr:cNvSpPr>
            <a:spLocks/>
          </xdr:cNvSpPr>
        </xdr:nvSpPr>
        <xdr:spPr>
          <a:xfrm rot="16247380">
            <a:off x="59" y="1107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TextBox 283"/>
          <xdr:cNvSpPr txBox="1">
            <a:spLocks noChangeArrowheads="1"/>
          </xdr:cNvSpPr>
        </xdr:nvSpPr>
        <xdr:spPr>
          <a:xfrm>
            <a:off x="105" y="117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284" name="TextBox 284"/>
          <xdr:cNvSpPr txBox="1">
            <a:spLocks noChangeArrowheads="1"/>
          </xdr:cNvSpPr>
        </xdr:nvSpPr>
        <xdr:spPr>
          <a:xfrm>
            <a:off x="32" y="110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47625</xdr:colOff>
      <xdr:row>9</xdr:row>
      <xdr:rowOff>9525</xdr:rowOff>
    </xdr:from>
    <xdr:to>
      <xdr:col>1</xdr:col>
      <xdr:colOff>1685925</xdr:colOff>
      <xdr:row>10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3009900" y="10601325"/>
          <a:ext cx="1638300" cy="152400"/>
          <a:chOff x="4" y="970"/>
          <a:chExt cx="151" cy="110"/>
        </a:xfrm>
        <a:solidFill>
          <a:srgbClr val="FFFFFF"/>
        </a:solidFill>
      </xdr:grpSpPr>
      <xdr:sp>
        <xdr:nvSpPr>
          <xdr:cNvPr id="286" name="TextBox 286"/>
          <xdr:cNvSpPr txBox="1">
            <a:spLocks noChangeArrowheads="1"/>
          </xdr:cNvSpPr>
        </xdr:nvSpPr>
        <xdr:spPr>
          <a:xfrm>
            <a:off x="100" y="100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87" name="Arc 287"/>
          <xdr:cNvSpPr>
            <a:spLocks/>
          </xdr:cNvSpPr>
        </xdr:nvSpPr>
        <xdr:spPr>
          <a:xfrm rot="15971154">
            <a:off x="113" y="1011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Arc 288"/>
          <xdr:cNvSpPr>
            <a:spLocks/>
          </xdr:cNvSpPr>
        </xdr:nvSpPr>
        <xdr:spPr>
          <a:xfrm rot="-5628845">
            <a:off x="19" y="1044"/>
            <a:ext cx="34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Arc 289"/>
          <xdr:cNvSpPr>
            <a:spLocks/>
          </xdr:cNvSpPr>
        </xdr:nvSpPr>
        <xdr:spPr>
          <a:xfrm rot="5171154">
            <a:off x="52" y="102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Polygon 290"/>
          <xdr:cNvSpPr>
            <a:spLocks/>
          </xdr:cNvSpPr>
        </xdr:nvSpPr>
        <xdr:spPr>
          <a:xfrm>
            <a:off x="49" y="970"/>
            <a:ext cx="85" cy="96"/>
          </a:xfrm>
          <a:custGeom>
            <a:pathLst>
              <a:path h="96" w="85">
                <a:moveTo>
                  <a:pt x="18" y="81"/>
                </a:moveTo>
                <a:lnTo>
                  <a:pt x="0" y="96"/>
                </a:lnTo>
                <a:lnTo>
                  <a:pt x="6" y="57"/>
                </a:lnTo>
                <a:lnTo>
                  <a:pt x="77" y="57"/>
                </a:lnTo>
                <a:lnTo>
                  <a:pt x="81" y="0"/>
                </a:lnTo>
                <a:lnTo>
                  <a:pt x="85" y="0"/>
                </a:lnTo>
                <a:lnTo>
                  <a:pt x="84" y="9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Box 291"/>
          <xdr:cNvSpPr txBox="1">
            <a:spLocks noChangeArrowheads="1"/>
          </xdr:cNvSpPr>
        </xdr:nvSpPr>
        <xdr:spPr>
          <a:xfrm>
            <a:off x="108" y="98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292" name="TextBox 292"/>
          <xdr:cNvSpPr txBox="1">
            <a:spLocks noChangeArrowheads="1"/>
          </xdr:cNvSpPr>
        </xdr:nvSpPr>
        <xdr:spPr>
          <a:xfrm>
            <a:off x="75" y="101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293" name="TextBox 293"/>
          <xdr:cNvSpPr txBox="1">
            <a:spLocks noChangeArrowheads="1"/>
          </xdr:cNvSpPr>
        </xdr:nvSpPr>
        <xdr:spPr>
          <a:xfrm>
            <a:off x="29" y="102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294" name="TextBox 294"/>
          <xdr:cNvSpPr txBox="1">
            <a:spLocks noChangeArrowheads="1"/>
          </xdr:cNvSpPr>
        </xdr:nvSpPr>
        <xdr:spPr>
          <a:xfrm>
            <a:off x="65" y="104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295" name="TextBox 295"/>
          <xdr:cNvSpPr txBox="1">
            <a:spLocks noChangeArrowheads="1"/>
          </xdr:cNvSpPr>
        </xdr:nvSpPr>
        <xdr:spPr>
          <a:xfrm>
            <a:off x="67" y="102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296" name="TextBox 296"/>
          <xdr:cNvSpPr txBox="1">
            <a:spLocks noChangeArrowheads="1"/>
          </xdr:cNvSpPr>
        </xdr:nvSpPr>
        <xdr:spPr>
          <a:xfrm>
            <a:off x="4" y="1043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 flipV="1">
            <a:off x="17" y="1074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AutoShape 298"/>
          <xdr:cNvSpPr>
            <a:spLocks/>
          </xdr:cNvSpPr>
        </xdr:nvSpPr>
        <xdr:spPr>
          <a:xfrm rot="10820893">
            <a:off x="59" y="100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TextBox 299"/>
          <xdr:cNvSpPr txBox="1">
            <a:spLocks noChangeArrowheads="1"/>
          </xdr:cNvSpPr>
        </xdr:nvSpPr>
        <xdr:spPr>
          <a:xfrm>
            <a:off x="133" y="97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2</xdr:col>
      <xdr:colOff>428625</xdr:colOff>
      <xdr:row>9</xdr:row>
      <xdr:rowOff>28575</xdr:rowOff>
    </xdr:from>
    <xdr:to>
      <xdr:col>2</xdr:col>
      <xdr:colOff>1362075</xdr:colOff>
      <xdr:row>9</xdr:row>
      <xdr:rowOff>152400</xdr:rowOff>
    </xdr:to>
    <xdr:grpSp>
      <xdr:nvGrpSpPr>
        <xdr:cNvPr id="300" name="Group 300"/>
        <xdr:cNvGrpSpPr>
          <a:grpSpLocks/>
        </xdr:cNvGrpSpPr>
      </xdr:nvGrpSpPr>
      <xdr:grpSpPr>
        <a:xfrm>
          <a:off x="6362700" y="10620375"/>
          <a:ext cx="933450" cy="123825"/>
          <a:chOff x="39" y="1221"/>
          <a:chExt cx="86" cy="91"/>
        </a:xfrm>
        <a:solidFill>
          <a:srgbClr val="FFFFFF"/>
        </a:solidFill>
      </xdr:grpSpPr>
      <xdr:sp>
        <xdr:nvSpPr>
          <xdr:cNvPr id="301" name="Polygon 301"/>
          <xdr:cNvSpPr>
            <a:spLocks/>
          </xdr:cNvSpPr>
        </xdr:nvSpPr>
        <xdr:spPr>
          <a:xfrm>
            <a:off x="58" y="1224"/>
            <a:ext cx="64" cy="66"/>
          </a:xfrm>
          <a:custGeom>
            <a:pathLst>
              <a:path h="66" w="64">
                <a:moveTo>
                  <a:pt x="4" y="12"/>
                </a:moveTo>
                <a:lnTo>
                  <a:pt x="4" y="0"/>
                </a:lnTo>
                <a:lnTo>
                  <a:pt x="0" y="0"/>
                </a:lnTo>
                <a:lnTo>
                  <a:pt x="0" y="66"/>
                </a:lnTo>
                <a:lnTo>
                  <a:pt x="64" y="66"/>
                </a:lnTo>
                <a:lnTo>
                  <a:pt x="64" y="62"/>
                </a:lnTo>
                <a:lnTo>
                  <a:pt x="55" y="6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TextBox 302"/>
          <xdr:cNvSpPr txBox="1">
            <a:spLocks noChangeArrowheads="1"/>
          </xdr:cNvSpPr>
        </xdr:nvSpPr>
        <xdr:spPr>
          <a:xfrm>
            <a:off x="39" y="124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03" name="TextBox 303"/>
          <xdr:cNvSpPr txBox="1">
            <a:spLocks noChangeArrowheads="1"/>
          </xdr:cNvSpPr>
        </xdr:nvSpPr>
        <xdr:spPr>
          <a:xfrm>
            <a:off x="77" y="129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04" name="Arc 304"/>
          <xdr:cNvSpPr>
            <a:spLocks/>
          </xdr:cNvSpPr>
        </xdr:nvSpPr>
        <xdr:spPr>
          <a:xfrm rot="220907">
            <a:off x="57" y="127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TextBox 305"/>
          <xdr:cNvSpPr txBox="1">
            <a:spLocks noChangeArrowheads="1"/>
          </xdr:cNvSpPr>
        </xdr:nvSpPr>
        <xdr:spPr>
          <a:xfrm>
            <a:off x="63" y="126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06" name="AutoShape 306"/>
          <xdr:cNvSpPr>
            <a:spLocks/>
          </xdr:cNvSpPr>
        </xdr:nvSpPr>
        <xdr:spPr>
          <a:xfrm rot="5447380">
            <a:off x="39" y="1278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TextBox 307"/>
          <xdr:cNvSpPr txBox="1">
            <a:spLocks noChangeArrowheads="1"/>
          </xdr:cNvSpPr>
        </xdr:nvSpPr>
        <xdr:spPr>
          <a:xfrm>
            <a:off x="103" y="126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08" name="TextBox 308"/>
          <xdr:cNvSpPr txBox="1">
            <a:spLocks noChangeArrowheads="1"/>
          </xdr:cNvSpPr>
        </xdr:nvSpPr>
        <xdr:spPr>
          <a:xfrm>
            <a:off x="60" y="122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485775</xdr:colOff>
      <xdr:row>10</xdr:row>
      <xdr:rowOff>0</xdr:rowOff>
    </xdr:from>
    <xdr:to>
      <xdr:col>0</xdr:col>
      <xdr:colOff>2247900</xdr:colOff>
      <xdr:row>11</xdr:row>
      <xdr:rowOff>0</xdr:rowOff>
    </xdr:to>
    <xdr:grpSp>
      <xdr:nvGrpSpPr>
        <xdr:cNvPr id="309" name="Group 309"/>
        <xdr:cNvGrpSpPr>
          <a:grpSpLocks/>
        </xdr:cNvGrpSpPr>
      </xdr:nvGrpSpPr>
      <xdr:grpSpPr>
        <a:xfrm>
          <a:off x="485775" y="10753725"/>
          <a:ext cx="1752600" cy="161925"/>
          <a:chOff x="41" y="1439"/>
          <a:chExt cx="161" cy="120"/>
        </a:xfrm>
        <a:solidFill>
          <a:srgbClr val="FFFFFF"/>
        </a:solidFill>
      </xdr:grpSpPr>
      <xdr:sp>
        <xdr:nvSpPr>
          <xdr:cNvPr id="310" name="Polygon 310"/>
          <xdr:cNvSpPr>
            <a:spLocks/>
          </xdr:cNvSpPr>
        </xdr:nvSpPr>
        <xdr:spPr>
          <a:xfrm>
            <a:off x="64" y="1439"/>
            <a:ext cx="133" cy="100"/>
          </a:xfrm>
          <a:custGeom>
            <a:pathLst>
              <a:path h="100" w="133">
                <a:moveTo>
                  <a:pt x="0" y="0"/>
                </a:moveTo>
                <a:lnTo>
                  <a:pt x="9" y="96"/>
                </a:lnTo>
                <a:lnTo>
                  <a:pt x="133" y="96"/>
                </a:lnTo>
                <a:lnTo>
                  <a:pt x="133" y="100"/>
                </a:lnTo>
                <a:lnTo>
                  <a:pt x="120" y="10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TextBox 311"/>
          <xdr:cNvSpPr txBox="1">
            <a:spLocks noChangeArrowheads="1"/>
          </xdr:cNvSpPr>
        </xdr:nvSpPr>
        <xdr:spPr>
          <a:xfrm>
            <a:off x="41" y="1476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150</a:t>
            </a:r>
          </a:p>
        </xdr:txBody>
      </xdr:sp>
      <xdr:sp>
        <xdr:nvSpPr>
          <xdr:cNvPr id="312" name="TextBox 312"/>
          <xdr:cNvSpPr txBox="1">
            <a:spLocks noChangeArrowheads="1"/>
          </xdr:cNvSpPr>
        </xdr:nvSpPr>
        <xdr:spPr>
          <a:xfrm>
            <a:off x="120" y="1516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  <xdr:sp>
        <xdr:nvSpPr>
          <xdr:cNvPr id="313" name="Arc 313"/>
          <xdr:cNvSpPr>
            <a:spLocks/>
          </xdr:cNvSpPr>
        </xdr:nvSpPr>
        <xdr:spPr>
          <a:xfrm rot="220907">
            <a:off x="72" y="1522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TextBox 314"/>
          <xdr:cNvSpPr txBox="1">
            <a:spLocks noChangeArrowheads="1"/>
          </xdr:cNvSpPr>
        </xdr:nvSpPr>
        <xdr:spPr>
          <a:xfrm>
            <a:off x="75" y="1508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100°</a:t>
            </a:r>
          </a:p>
        </xdr:txBody>
      </xdr:sp>
      <xdr:sp>
        <xdr:nvSpPr>
          <xdr:cNvPr id="315" name="AutoShape 315"/>
          <xdr:cNvSpPr>
            <a:spLocks/>
          </xdr:cNvSpPr>
        </xdr:nvSpPr>
        <xdr:spPr>
          <a:xfrm rot="5354490">
            <a:off x="42" y="1460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TextBox 316"/>
          <xdr:cNvSpPr txBox="1">
            <a:spLocks noChangeArrowheads="1"/>
          </xdr:cNvSpPr>
        </xdr:nvSpPr>
        <xdr:spPr>
          <a:xfrm>
            <a:off x="180" y="153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352425</xdr:colOff>
      <xdr:row>10</xdr:row>
      <xdr:rowOff>0</xdr:rowOff>
    </xdr:from>
    <xdr:to>
      <xdr:col>1</xdr:col>
      <xdr:colOff>2362200</xdr:colOff>
      <xdr:row>11</xdr:row>
      <xdr:rowOff>0</xdr:rowOff>
    </xdr:to>
    <xdr:grpSp>
      <xdr:nvGrpSpPr>
        <xdr:cNvPr id="317" name="Group 317"/>
        <xdr:cNvGrpSpPr>
          <a:grpSpLocks/>
        </xdr:cNvGrpSpPr>
      </xdr:nvGrpSpPr>
      <xdr:grpSpPr>
        <a:xfrm>
          <a:off x="3314700" y="10753725"/>
          <a:ext cx="2009775" cy="161925"/>
          <a:chOff x="41" y="1555"/>
          <a:chExt cx="185" cy="118"/>
        </a:xfrm>
        <a:solidFill>
          <a:srgbClr val="FFFFFF"/>
        </a:solidFill>
      </xdr:grpSpPr>
      <xdr:sp>
        <xdr:nvSpPr>
          <xdr:cNvPr id="318" name="Polygon 318"/>
          <xdr:cNvSpPr>
            <a:spLocks/>
          </xdr:cNvSpPr>
        </xdr:nvSpPr>
        <xdr:spPr>
          <a:xfrm>
            <a:off x="64" y="1555"/>
            <a:ext cx="140" cy="113"/>
          </a:xfrm>
          <a:custGeom>
            <a:pathLst>
              <a:path h="113" w="140">
                <a:moveTo>
                  <a:pt x="0" y="0"/>
                </a:moveTo>
                <a:lnTo>
                  <a:pt x="9" y="96"/>
                </a:lnTo>
                <a:lnTo>
                  <a:pt x="133" y="96"/>
                </a:lnTo>
                <a:lnTo>
                  <a:pt x="140" y="11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TextBox 319"/>
          <xdr:cNvSpPr txBox="1">
            <a:spLocks noChangeArrowheads="1"/>
          </xdr:cNvSpPr>
        </xdr:nvSpPr>
        <xdr:spPr>
          <a:xfrm>
            <a:off x="41" y="1592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400</a:t>
            </a:r>
          </a:p>
        </xdr:txBody>
      </xdr:sp>
      <xdr:sp>
        <xdr:nvSpPr>
          <xdr:cNvPr id="320" name="TextBox 320"/>
          <xdr:cNvSpPr txBox="1">
            <a:spLocks noChangeArrowheads="1"/>
          </xdr:cNvSpPr>
        </xdr:nvSpPr>
        <xdr:spPr>
          <a:xfrm>
            <a:off x="120" y="1632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150</a:t>
            </a:r>
          </a:p>
        </xdr:txBody>
      </xdr:sp>
      <xdr:sp>
        <xdr:nvSpPr>
          <xdr:cNvPr id="321" name="Arc 321"/>
          <xdr:cNvSpPr>
            <a:spLocks/>
          </xdr:cNvSpPr>
        </xdr:nvSpPr>
        <xdr:spPr>
          <a:xfrm rot="220907">
            <a:off x="72" y="1638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TextBox 322"/>
          <xdr:cNvSpPr txBox="1">
            <a:spLocks noChangeArrowheads="1"/>
          </xdr:cNvSpPr>
        </xdr:nvSpPr>
        <xdr:spPr>
          <a:xfrm>
            <a:off x="76" y="162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323" name="AutoShape 323"/>
          <xdr:cNvSpPr>
            <a:spLocks/>
          </xdr:cNvSpPr>
        </xdr:nvSpPr>
        <xdr:spPr>
          <a:xfrm rot="16154490">
            <a:off x="67" y="1580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TextBox 324"/>
          <xdr:cNvSpPr txBox="1">
            <a:spLocks noChangeArrowheads="1"/>
          </xdr:cNvSpPr>
        </xdr:nvSpPr>
        <xdr:spPr>
          <a:xfrm>
            <a:off x="204" y="164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325" name="Arc 325"/>
          <xdr:cNvSpPr>
            <a:spLocks/>
          </xdr:cNvSpPr>
        </xdr:nvSpPr>
        <xdr:spPr>
          <a:xfrm rot="10593406">
            <a:off x="181" y="1650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TextBox 326"/>
          <xdr:cNvSpPr txBox="1">
            <a:spLocks noChangeArrowheads="1"/>
          </xdr:cNvSpPr>
        </xdr:nvSpPr>
        <xdr:spPr>
          <a:xfrm>
            <a:off x="160" y="165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95°</a:t>
            </a:r>
          </a:p>
        </xdr:txBody>
      </xdr:sp>
    </xdr:grpSp>
    <xdr:clientData/>
  </xdr:twoCellAnchor>
  <xdr:twoCellAnchor>
    <xdr:from>
      <xdr:col>2</xdr:col>
      <xdr:colOff>561975</xdr:colOff>
      <xdr:row>10</xdr:row>
      <xdr:rowOff>0</xdr:rowOff>
    </xdr:from>
    <xdr:to>
      <xdr:col>2</xdr:col>
      <xdr:colOff>1809750</xdr:colOff>
      <xdr:row>11</xdr:row>
      <xdr:rowOff>9525</xdr:rowOff>
    </xdr:to>
    <xdr:grpSp>
      <xdr:nvGrpSpPr>
        <xdr:cNvPr id="327" name="Group 327"/>
        <xdr:cNvGrpSpPr>
          <a:grpSpLocks/>
        </xdr:cNvGrpSpPr>
      </xdr:nvGrpSpPr>
      <xdr:grpSpPr>
        <a:xfrm>
          <a:off x="6496050" y="10753725"/>
          <a:ext cx="1247775" cy="171450"/>
          <a:chOff x="48" y="1796"/>
          <a:chExt cx="114" cy="123"/>
        </a:xfrm>
        <a:solidFill>
          <a:srgbClr val="FFFFFF"/>
        </a:solidFill>
      </xdr:grpSpPr>
      <xdr:sp>
        <xdr:nvSpPr>
          <xdr:cNvPr id="328" name="Polygon 328"/>
          <xdr:cNvSpPr>
            <a:spLocks/>
          </xdr:cNvSpPr>
        </xdr:nvSpPr>
        <xdr:spPr>
          <a:xfrm>
            <a:off x="69" y="1798"/>
            <a:ext cx="86" cy="101"/>
          </a:xfrm>
          <a:custGeom>
            <a:pathLst>
              <a:path h="101" w="86">
                <a:moveTo>
                  <a:pt x="0" y="11"/>
                </a:moveTo>
                <a:lnTo>
                  <a:pt x="0" y="0"/>
                </a:lnTo>
                <a:lnTo>
                  <a:pt x="4" y="0"/>
                </a:lnTo>
                <a:lnTo>
                  <a:pt x="4" y="97"/>
                </a:lnTo>
                <a:lnTo>
                  <a:pt x="86" y="97"/>
                </a:lnTo>
                <a:lnTo>
                  <a:pt x="86" y="101"/>
                </a:lnTo>
                <a:lnTo>
                  <a:pt x="72" y="101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TextBox 329"/>
          <xdr:cNvSpPr txBox="1">
            <a:spLocks noChangeArrowheads="1"/>
          </xdr:cNvSpPr>
        </xdr:nvSpPr>
        <xdr:spPr>
          <a:xfrm>
            <a:off x="72" y="1832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160</a:t>
            </a:r>
          </a:p>
        </xdr:txBody>
      </xdr:sp>
      <xdr:sp>
        <xdr:nvSpPr>
          <xdr:cNvPr id="330" name="TextBox 330"/>
          <xdr:cNvSpPr txBox="1">
            <a:spLocks noChangeArrowheads="1"/>
          </xdr:cNvSpPr>
        </xdr:nvSpPr>
        <xdr:spPr>
          <a:xfrm>
            <a:off x="103" y="187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</a:t>
            </a:r>
          </a:p>
        </xdr:txBody>
      </xdr:sp>
      <xdr:sp>
        <xdr:nvSpPr>
          <xdr:cNvPr id="331" name="Arc 331"/>
          <xdr:cNvSpPr>
            <a:spLocks/>
          </xdr:cNvSpPr>
        </xdr:nvSpPr>
        <xdr:spPr>
          <a:xfrm rot="220907">
            <a:off x="72" y="1882"/>
            <a:ext cx="18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TextBox 332"/>
          <xdr:cNvSpPr txBox="1">
            <a:spLocks noChangeArrowheads="1"/>
          </xdr:cNvSpPr>
        </xdr:nvSpPr>
        <xdr:spPr>
          <a:xfrm>
            <a:off x="73" y="186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33" name="AutoShape 333"/>
          <xdr:cNvSpPr>
            <a:spLocks/>
          </xdr:cNvSpPr>
        </xdr:nvSpPr>
        <xdr:spPr>
          <a:xfrm rot="-5538398">
            <a:off x="74" y="1817"/>
            <a:ext cx="23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TextBox 334"/>
          <xdr:cNvSpPr txBox="1">
            <a:spLocks noChangeArrowheads="1"/>
          </xdr:cNvSpPr>
        </xdr:nvSpPr>
        <xdr:spPr>
          <a:xfrm>
            <a:off x="48" y="179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35" name="TextBox 335"/>
          <xdr:cNvSpPr txBox="1">
            <a:spLocks noChangeArrowheads="1"/>
          </xdr:cNvSpPr>
        </xdr:nvSpPr>
        <xdr:spPr>
          <a:xfrm>
            <a:off x="140" y="189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0</xdr:col>
      <xdr:colOff>657225</xdr:colOff>
      <xdr:row>11</xdr:row>
      <xdr:rowOff>9525</xdr:rowOff>
    </xdr:from>
    <xdr:to>
      <xdr:col>0</xdr:col>
      <xdr:colOff>2286000</xdr:colOff>
      <xdr:row>12</xdr:row>
      <xdr:rowOff>0</xdr:rowOff>
    </xdr:to>
    <xdr:grpSp>
      <xdr:nvGrpSpPr>
        <xdr:cNvPr id="336" name="Group 336"/>
        <xdr:cNvGrpSpPr>
          <a:grpSpLocks/>
        </xdr:cNvGrpSpPr>
      </xdr:nvGrpSpPr>
      <xdr:grpSpPr>
        <a:xfrm>
          <a:off x="657225" y="10925175"/>
          <a:ext cx="1638300" cy="152400"/>
          <a:chOff x="57" y="1916"/>
          <a:chExt cx="150" cy="115"/>
        </a:xfrm>
        <a:solidFill>
          <a:srgbClr val="FFFFFF"/>
        </a:solidFill>
      </xdr:grpSpPr>
      <xdr:sp>
        <xdr:nvSpPr>
          <xdr:cNvPr id="337" name="Arc 337"/>
          <xdr:cNvSpPr>
            <a:spLocks/>
          </xdr:cNvSpPr>
        </xdr:nvSpPr>
        <xdr:spPr>
          <a:xfrm rot="5171154">
            <a:off x="123" y="1938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Arc 338"/>
          <xdr:cNvSpPr>
            <a:spLocks/>
          </xdr:cNvSpPr>
        </xdr:nvSpPr>
        <xdr:spPr>
          <a:xfrm rot="15971154">
            <a:off x="102" y="1990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AutoShape 339"/>
          <xdr:cNvSpPr>
            <a:spLocks/>
          </xdr:cNvSpPr>
        </xdr:nvSpPr>
        <xdr:spPr>
          <a:xfrm rot="10645393">
            <a:off x="180" y="1916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Polygon 340"/>
          <xdr:cNvSpPr>
            <a:spLocks/>
          </xdr:cNvSpPr>
        </xdr:nvSpPr>
        <xdr:spPr>
          <a:xfrm>
            <a:off x="60" y="1937"/>
            <a:ext cx="137" cy="73"/>
          </a:xfrm>
          <a:custGeom>
            <a:pathLst>
              <a:path h="73" w="137">
                <a:moveTo>
                  <a:pt x="123" y="4"/>
                </a:moveTo>
                <a:lnTo>
                  <a:pt x="137" y="4"/>
                </a:lnTo>
                <a:lnTo>
                  <a:pt x="137" y="0"/>
                </a:lnTo>
                <a:lnTo>
                  <a:pt x="63" y="0"/>
                </a:lnTo>
                <a:lnTo>
                  <a:pt x="63" y="69"/>
                </a:lnTo>
                <a:lnTo>
                  <a:pt x="0" y="69"/>
                </a:lnTo>
                <a:lnTo>
                  <a:pt x="0" y="73"/>
                </a:lnTo>
                <a:lnTo>
                  <a:pt x="12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TextBox 341"/>
          <xdr:cNvSpPr txBox="1">
            <a:spLocks noChangeArrowheads="1"/>
          </xdr:cNvSpPr>
        </xdr:nvSpPr>
        <xdr:spPr>
          <a:xfrm>
            <a:off x="124" y="196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342" name="TextBox 342"/>
          <xdr:cNvSpPr txBox="1">
            <a:spLocks noChangeArrowheads="1"/>
          </xdr:cNvSpPr>
        </xdr:nvSpPr>
        <xdr:spPr>
          <a:xfrm>
            <a:off x="132" y="194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43" name="TextBox 343"/>
          <xdr:cNvSpPr txBox="1">
            <a:spLocks noChangeArrowheads="1"/>
          </xdr:cNvSpPr>
        </xdr:nvSpPr>
        <xdr:spPr>
          <a:xfrm>
            <a:off x="92" y="198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44" name="TextBox 344"/>
          <xdr:cNvSpPr txBox="1">
            <a:spLocks noChangeArrowheads="1"/>
          </xdr:cNvSpPr>
        </xdr:nvSpPr>
        <xdr:spPr>
          <a:xfrm>
            <a:off x="185" y="194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45" name="TextBox 345"/>
          <xdr:cNvSpPr txBox="1">
            <a:spLocks noChangeArrowheads="1"/>
          </xdr:cNvSpPr>
        </xdr:nvSpPr>
        <xdr:spPr>
          <a:xfrm>
            <a:off x="137" y="192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6" name="TextBox 346"/>
          <xdr:cNvSpPr txBox="1">
            <a:spLocks noChangeArrowheads="1"/>
          </xdr:cNvSpPr>
        </xdr:nvSpPr>
        <xdr:spPr>
          <a:xfrm>
            <a:off x="66" y="199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47" name="TextBox 347"/>
          <xdr:cNvSpPr txBox="1">
            <a:spLocks noChangeArrowheads="1"/>
          </xdr:cNvSpPr>
        </xdr:nvSpPr>
        <xdr:spPr>
          <a:xfrm>
            <a:off x="57" y="201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2</xdr:col>
      <xdr:colOff>990600</xdr:colOff>
      <xdr:row>11</xdr:row>
      <xdr:rowOff>19050</xdr:rowOff>
    </xdr:from>
    <xdr:to>
      <xdr:col>2</xdr:col>
      <xdr:colOff>2190750</xdr:colOff>
      <xdr:row>11</xdr:row>
      <xdr:rowOff>142875</xdr:rowOff>
    </xdr:to>
    <xdr:grpSp>
      <xdr:nvGrpSpPr>
        <xdr:cNvPr id="348" name="Group 348"/>
        <xdr:cNvGrpSpPr>
          <a:grpSpLocks/>
        </xdr:cNvGrpSpPr>
      </xdr:nvGrpSpPr>
      <xdr:grpSpPr>
        <a:xfrm>
          <a:off x="6924675" y="10934700"/>
          <a:ext cx="1200150" cy="123825"/>
          <a:chOff x="95" y="1985"/>
          <a:chExt cx="110" cy="95"/>
        </a:xfrm>
        <a:solidFill>
          <a:srgbClr val="FFFFFF"/>
        </a:solidFill>
      </xdr:grpSpPr>
      <xdr:sp>
        <xdr:nvSpPr>
          <xdr:cNvPr id="349" name="AutoShape 349"/>
          <xdr:cNvSpPr>
            <a:spLocks/>
          </xdr:cNvSpPr>
        </xdr:nvSpPr>
        <xdr:spPr>
          <a:xfrm rot="11111352">
            <a:off x="103" y="2032"/>
            <a:ext cx="9" cy="2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Arc 350"/>
          <xdr:cNvSpPr>
            <a:spLocks/>
          </xdr:cNvSpPr>
        </xdr:nvSpPr>
        <xdr:spPr>
          <a:xfrm rot="-5400000">
            <a:off x="162" y="2038"/>
            <a:ext cx="15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Polygon 351"/>
          <xdr:cNvSpPr>
            <a:spLocks/>
          </xdr:cNvSpPr>
        </xdr:nvSpPr>
        <xdr:spPr>
          <a:xfrm>
            <a:off x="103" y="1999"/>
            <a:ext cx="75" cy="59"/>
          </a:xfrm>
          <a:custGeom>
            <a:pathLst>
              <a:path h="59" w="75">
                <a:moveTo>
                  <a:pt x="10" y="59"/>
                </a:moveTo>
                <a:lnTo>
                  <a:pt x="0" y="59"/>
                </a:lnTo>
                <a:lnTo>
                  <a:pt x="0" y="55"/>
                </a:lnTo>
                <a:lnTo>
                  <a:pt x="75" y="55"/>
                </a:lnTo>
                <a:lnTo>
                  <a:pt x="75" y="9"/>
                </a:lnTo>
                <a:lnTo>
                  <a:pt x="2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TextBox 352"/>
          <xdr:cNvSpPr txBox="1">
            <a:spLocks noChangeArrowheads="1"/>
          </xdr:cNvSpPr>
        </xdr:nvSpPr>
        <xdr:spPr>
          <a:xfrm>
            <a:off x="95" y="205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TextBox 353"/>
          <xdr:cNvSpPr txBox="1">
            <a:spLocks noChangeArrowheads="1"/>
          </xdr:cNvSpPr>
        </xdr:nvSpPr>
        <xdr:spPr>
          <a:xfrm>
            <a:off x="151" y="202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354" name="TextBox 354"/>
          <xdr:cNvSpPr txBox="1">
            <a:spLocks noChangeArrowheads="1"/>
          </xdr:cNvSpPr>
        </xdr:nvSpPr>
        <xdr:spPr>
          <a:xfrm>
            <a:off x="145" y="198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37</a:t>
            </a:r>
          </a:p>
        </xdr:txBody>
      </xdr:sp>
      <xdr:sp>
        <xdr:nvSpPr>
          <xdr:cNvPr id="355" name="TextBox 355"/>
          <xdr:cNvSpPr txBox="1">
            <a:spLocks noChangeArrowheads="1"/>
          </xdr:cNvSpPr>
        </xdr:nvSpPr>
        <xdr:spPr>
          <a:xfrm>
            <a:off x="96" y="205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56" name="TextBox 356"/>
          <xdr:cNvSpPr txBox="1">
            <a:spLocks noChangeArrowheads="1"/>
          </xdr:cNvSpPr>
        </xdr:nvSpPr>
        <xdr:spPr>
          <a:xfrm>
            <a:off x="119" y="203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57" name="TextBox 357"/>
          <xdr:cNvSpPr txBox="1">
            <a:spLocks noChangeArrowheads="1"/>
          </xdr:cNvSpPr>
        </xdr:nvSpPr>
        <xdr:spPr>
          <a:xfrm>
            <a:off x="183" y="201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</a:t>
            </a:r>
          </a:p>
        </xdr:txBody>
      </xdr:sp>
      <xdr:sp>
        <xdr:nvSpPr>
          <xdr:cNvPr id="358" name="TextBox 358"/>
          <xdr:cNvSpPr txBox="1">
            <a:spLocks noChangeArrowheads="1"/>
          </xdr:cNvSpPr>
        </xdr:nvSpPr>
        <xdr:spPr>
          <a:xfrm>
            <a:off x="145" y="201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359" name="Arc 359"/>
          <xdr:cNvSpPr>
            <a:spLocks/>
          </xdr:cNvSpPr>
        </xdr:nvSpPr>
        <xdr:spPr>
          <a:xfrm rot="-10072119">
            <a:off x="164" y="2007"/>
            <a:ext cx="15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1933575</xdr:colOff>
      <xdr:row>11</xdr:row>
      <xdr:rowOff>133350</xdr:rowOff>
    </xdr:to>
    <xdr:grpSp>
      <xdr:nvGrpSpPr>
        <xdr:cNvPr id="360" name="Group 360"/>
        <xdr:cNvGrpSpPr>
          <a:grpSpLocks/>
        </xdr:cNvGrpSpPr>
      </xdr:nvGrpSpPr>
      <xdr:grpSpPr>
        <a:xfrm>
          <a:off x="3562350" y="10963275"/>
          <a:ext cx="1333500" cy="85725"/>
          <a:chOff x="29" y="2152"/>
          <a:chExt cx="123" cy="60"/>
        </a:xfrm>
        <a:solidFill>
          <a:srgbClr val="FFFFFF"/>
        </a:solidFill>
      </xdr:grpSpPr>
      <xdr:sp>
        <xdr:nvSpPr>
          <xdr:cNvPr id="361" name="Arc 361"/>
          <xdr:cNvSpPr>
            <a:spLocks/>
          </xdr:cNvSpPr>
        </xdr:nvSpPr>
        <xdr:spPr>
          <a:xfrm rot="5171154">
            <a:off x="52" y="2174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Polygon 362"/>
          <xdr:cNvSpPr>
            <a:spLocks/>
          </xdr:cNvSpPr>
        </xdr:nvSpPr>
        <xdr:spPr>
          <a:xfrm>
            <a:off x="49" y="2158"/>
            <a:ext cx="77" cy="54"/>
          </a:xfrm>
          <a:custGeom>
            <a:pathLst>
              <a:path h="54" w="77">
                <a:moveTo>
                  <a:pt x="0" y="54"/>
                </a:moveTo>
                <a:lnTo>
                  <a:pt x="6" y="15"/>
                </a:lnTo>
                <a:lnTo>
                  <a:pt x="77" y="15"/>
                </a:lnTo>
                <a:lnTo>
                  <a:pt x="77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TextBox 363"/>
          <xdr:cNvSpPr txBox="1">
            <a:spLocks noChangeArrowheads="1"/>
          </xdr:cNvSpPr>
        </xdr:nvSpPr>
        <xdr:spPr>
          <a:xfrm>
            <a:off x="130" y="215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</a:t>
            </a:r>
          </a:p>
        </xdr:txBody>
      </xdr:sp>
      <xdr:sp>
        <xdr:nvSpPr>
          <xdr:cNvPr id="364" name="TextBox 364"/>
          <xdr:cNvSpPr txBox="1">
            <a:spLocks noChangeArrowheads="1"/>
          </xdr:cNvSpPr>
        </xdr:nvSpPr>
        <xdr:spPr>
          <a:xfrm>
            <a:off x="75" y="215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75</a:t>
            </a:r>
          </a:p>
        </xdr:txBody>
      </xdr:sp>
      <xdr:sp>
        <xdr:nvSpPr>
          <xdr:cNvPr id="365" name="TextBox 365"/>
          <xdr:cNvSpPr txBox="1">
            <a:spLocks noChangeArrowheads="1"/>
          </xdr:cNvSpPr>
        </xdr:nvSpPr>
        <xdr:spPr>
          <a:xfrm>
            <a:off x="29" y="218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37</a:t>
            </a:r>
          </a:p>
        </xdr:txBody>
      </xdr:sp>
      <xdr:sp>
        <xdr:nvSpPr>
          <xdr:cNvPr id="366" name="TextBox 366"/>
          <xdr:cNvSpPr txBox="1">
            <a:spLocks noChangeArrowheads="1"/>
          </xdr:cNvSpPr>
        </xdr:nvSpPr>
        <xdr:spPr>
          <a:xfrm>
            <a:off x="67" y="2175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367" name="AutoShape 367"/>
          <xdr:cNvSpPr>
            <a:spLocks/>
          </xdr:cNvSpPr>
        </xdr:nvSpPr>
        <xdr:spPr>
          <a:xfrm rot="150558">
            <a:off x="101" y="2174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981075</xdr:colOff>
      <xdr:row>12</xdr:row>
      <xdr:rowOff>19050</xdr:rowOff>
    </xdr:from>
    <xdr:to>
      <xdr:col>2</xdr:col>
      <xdr:colOff>1933575</xdr:colOff>
      <xdr:row>12</xdr:row>
      <xdr:rowOff>142875</xdr:rowOff>
    </xdr:to>
    <xdr:sp>
      <xdr:nvSpPr>
        <xdr:cNvPr id="368" name="Polygon 368"/>
        <xdr:cNvSpPr>
          <a:spLocks/>
        </xdr:cNvSpPr>
      </xdr:nvSpPr>
      <xdr:spPr>
        <a:xfrm>
          <a:off x="6915150" y="11096625"/>
          <a:ext cx="952500" cy="114300"/>
        </a:xfrm>
        <a:custGeom>
          <a:pathLst>
            <a:path h="87" w="88">
              <a:moveTo>
                <a:pt x="34" y="79"/>
              </a:moveTo>
              <a:lnTo>
                <a:pt x="34" y="87"/>
              </a:lnTo>
              <a:lnTo>
                <a:pt x="30" y="87"/>
              </a:lnTo>
              <a:lnTo>
                <a:pt x="30" y="62"/>
              </a:lnTo>
              <a:lnTo>
                <a:pt x="10" y="63"/>
              </a:lnTo>
              <a:lnTo>
                <a:pt x="0" y="35"/>
              </a:lnTo>
              <a:lnTo>
                <a:pt x="14" y="0"/>
              </a:lnTo>
              <a:lnTo>
                <a:pt x="88" y="2"/>
              </a:lnTo>
              <a:lnTo>
                <a:pt x="88" y="39"/>
              </a:lnTo>
              <a:lnTo>
                <a:pt x="84" y="39"/>
              </a:lnTo>
              <a:lnTo>
                <a:pt x="84" y="3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28575</xdr:rowOff>
    </xdr:from>
    <xdr:to>
      <xdr:col>0</xdr:col>
      <xdr:colOff>1524000</xdr:colOff>
      <xdr:row>12</xdr:row>
      <xdr:rowOff>133350</xdr:rowOff>
    </xdr:to>
    <xdr:grpSp>
      <xdr:nvGrpSpPr>
        <xdr:cNvPr id="369" name="Group 369"/>
        <xdr:cNvGrpSpPr>
          <a:grpSpLocks/>
        </xdr:cNvGrpSpPr>
      </xdr:nvGrpSpPr>
      <xdr:grpSpPr>
        <a:xfrm>
          <a:off x="342900" y="11106150"/>
          <a:ext cx="1181100" cy="104775"/>
          <a:chOff x="32" y="1460"/>
          <a:chExt cx="108" cy="81"/>
        </a:xfrm>
        <a:solidFill>
          <a:srgbClr val="FFFFFF"/>
        </a:solidFill>
      </xdr:grpSpPr>
      <xdr:sp>
        <xdr:nvSpPr>
          <xdr:cNvPr id="370" name="Polygon 370"/>
          <xdr:cNvSpPr>
            <a:spLocks/>
          </xdr:cNvSpPr>
        </xdr:nvSpPr>
        <xdr:spPr>
          <a:xfrm>
            <a:off x="54" y="1464"/>
            <a:ext cx="74" cy="66"/>
          </a:xfrm>
          <a:custGeom>
            <a:pathLst>
              <a:path h="66" w="74">
                <a:moveTo>
                  <a:pt x="0" y="9"/>
                </a:moveTo>
                <a:lnTo>
                  <a:pt x="0" y="0"/>
                </a:lnTo>
                <a:lnTo>
                  <a:pt x="4" y="0"/>
                </a:lnTo>
                <a:lnTo>
                  <a:pt x="4" y="66"/>
                </a:lnTo>
                <a:lnTo>
                  <a:pt x="73" y="43"/>
                </a:lnTo>
                <a:lnTo>
                  <a:pt x="74" y="49"/>
                </a:lnTo>
                <a:lnTo>
                  <a:pt x="65" y="5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TextBox 371"/>
          <xdr:cNvSpPr txBox="1">
            <a:spLocks noChangeArrowheads="1"/>
          </xdr:cNvSpPr>
        </xdr:nvSpPr>
        <xdr:spPr>
          <a:xfrm>
            <a:off x="61" y="148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72" name="TextBox 372"/>
          <xdr:cNvSpPr txBox="1">
            <a:spLocks noChangeArrowheads="1"/>
          </xdr:cNvSpPr>
        </xdr:nvSpPr>
        <xdr:spPr>
          <a:xfrm>
            <a:off x="89" y="152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73" name="Arc 373"/>
          <xdr:cNvSpPr>
            <a:spLocks/>
          </xdr:cNvSpPr>
        </xdr:nvSpPr>
        <xdr:spPr>
          <a:xfrm rot="220907">
            <a:off x="57" y="1517"/>
            <a:ext cx="14" cy="14"/>
          </a:xfrm>
          <a:prstGeom prst="arc">
            <a:avLst>
              <a:gd name="adj" fmla="val -680191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TextBox 374"/>
          <xdr:cNvSpPr txBox="1">
            <a:spLocks noChangeArrowheads="1"/>
          </xdr:cNvSpPr>
        </xdr:nvSpPr>
        <xdr:spPr>
          <a:xfrm>
            <a:off x="65" y="150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50°</a:t>
            </a:r>
          </a:p>
        </xdr:txBody>
      </xdr:sp>
      <xdr:sp>
        <xdr:nvSpPr>
          <xdr:cNvPr id="375" name="AutoShape 375"/>
          <xdr:cNvSpPr>
            <a:spLocks/>
          </xdr:cNvSpPr>
        </xdr:nvSpPr>
        <xdr:spPr>
          <a:xfrm rot="16247380">
            <a:off x="59" y="1467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TextBox 376"/>
          <xdr:cNvSpPr txBox="1">
            <a:spLocks noChangeArrowheads="1"/>
          </xdr:cNvSpPr>
        </xdr:nvSpPr>
        <xdr:spPr>
          <a:xfrm>
            <a:off x="118" y="151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77" name="TextBox 377"/>
          <xdr:cNvSpPr txBox="1">
            <a:spLocks noChangeArrowheads="1"/>
          </xdr:cNvSpPr>
        </xdr:nvSpPr>
        <xdr:spPr>
          <a:xfrm>
            <a:off x="32" y="146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1</xdr:col>
      <xdr:colOff>742950</xdr:colOff>
      <xdr:row>12</xdr:row>
      <xdr:rowOff>0</xdr:rowOff>
    </xdr:from>
    <xdr:to>
      <xdr:col>1</xdr:col>
      <xdr:colOff>2428875</xdr:colOff>
      <xdr:row>12</xdr:row>
      <xdr:rowOff>161925</xdr:rowOff>
    </xdr:to>
    <xdr:grpSp>
      <xdr:nvGrpSpPr>
        <xdr:cNvPr id="378" name="Group 378"/>
        <xdr:cNvGrpSpPr>
          <a:grpSpLocks/>
        </xdr:cNvGrpSpPr>
      </xdr:nvGrpSpPr>
      <xdr:grpSpPr>
        <a:xfrm>
          <a:off x="3705225" y="11077575"/>
          <a:ext cx="1685925" cy="152400"/>
          <a:chOff x="124" y="240"/>
          <a:chExt cx="182" cy="104"/>
        </a:xfrm>
        <a:solidFill>
          <a:srgbClr val="FFFFFF"/>
        </a:solidFill>
      </xdr:grpSpPr>
      <xdr:sp>
        <xdr:nvSpPr>
          <xdr:cNvPr id="379" name="Polygon 379"/>
          <xdr:cNvSpPr>
            <a:spLocks/>
          </xdr:cNvSpPr>
        </xdr:nvSpPr>
        <xdr:spPr>
          <a:xfrm>
            <a:off x="137" y="272"/>
            <a:ext cx="144" cy="72"/>
          </a:xfrm>
          <a:custGeom>
            <a:pathLst>
              <a:path h="72" w="144">
                <a:moveTo>
                  <a:pt x="144" y="72"/>
                </a:moveTo>
                <a:lnTo>
                  <a:pt x="124" y="16"/>
                </a:lnTo>
                <a:lnTo>
                  <a:pt x="0" y="4"/>
                </a:lnTo>
                <a:lnTo>
                  <a:pt x="1" y="0"/>
                </a:lnTo>
                <a:lnTo>
                  <a:pt x="14" y="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TextBox 380"/>
          <xdr:cNvSpPr txBox="1">
            <a:spLocks noChangeArrowheads="1"/>
          </xdr:cNvSpPr>
        </xdr:nvSpPr>
        <xdr:spPr>
          <a:xfrm>
            <a:off x="280" y="301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70</a:t>
            </a:r>
          </a:p>
        </xdr:txBody>
      </xdr:sp>
      <xdr:sp>
        <xdr:nvSpPr>
          <xdr:cNvPr id="381" name="TextBox 381"/>
          <xdr:cNvSpPr txBox="1">
            <a:spLocks noChangeArrowheads="1"/>
          </xdr:cNvSpPr>
        </xdr:nvSpPr>
        <xdr:spPr>
          <a:xfrm>
            <a:off x="192" y="254"/>
            <a:ext cx="3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  <xdr:sp>
        <xdr:nvSpPr>
          <xdr:cNvPr id="382" name="Arc 382"/>
          <xdr:cNvSpPr>
            <a:spLocks/>
          </xdr:cNvSpPr>
        </xdr:nvSpPr>
        <xdr:spPr>
          <a:xfrm rot="11699503">
            <a:off x="246" y="289"/>
            <a:ext cx="23" cy="14"/>
          </a:xfrm>
          <a:prstGeom prst="arc">
            <a:avLst>
              <a:gd name="adj1" fmla="val -32417763"/>
              <a:gd name="adj2" fmla="val -2129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TextBox 383"/>
          <xdr:cNvSpPr txBox="1">
            <a:spLocks noChangeArrowheads="1"/>
          </xdr:cNvSpPr>
        </xdr:nvSpPr>
        <xdr:spPr>
          <a:xfrm>
            <a:off x="219" y="301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115°</a:t>
            </a:r>
          </a:p>
        </xdr:txBody>
      </xdr:sp>
      <xdr:sp>
        <xdr:nvSpPr>
          <xdr:cNvPr id="384" name="AutoShape 384"/>
          <xdr:cNvSpPr>
            <a:spLocks/>
          </xdr:cNvSpPr>
        </xdr:nvSpPr>
        <xdr:spPr>
          <a:xfrm rot="1060588">
            <a:off x="169" y="282"/>
            <a:ext cx="9" cy="23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TextBox 385"/>
          <xdr:cNvSpPr txBox="1">
            <a:spLocks noChangeArrowheads="1"/>
          </xdr:cNvSpPr>
        </xdr:nvSpPr>
        <xdr:spPr>
          <a:xfrm>
            <a:off x="124" y="240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1028700</xdr:colOff>
      <xdr:row>0</xdr:row>
      <xdr:rowOff>66675</xdr:rowOff>
    </xdr:from>
    <xdr:to>
      <xdr:col>3</xdr:col>
      <xdr:colOff>2266950</xdr:colOff>
      <xdr:row>1</xdr:row>
      <xdr:rowOff>47625</xdr:rowOff>
    </xdr:to>
    <xdr:grpSp>
      <xdr:nvGrpSpPr>
        <xdr:cNvPr id="386" name="Group 386"/>
        <xdr:cNvGrpSpPr>
          <a:grpSpLocks/>
        </xdr:cNvGrpSpPr>
      </xdr:nvGrpSpPr>
      <xdr:grpSpPr>
        <a:xfrm>
          <a:off x="10296525" y="66675"/>
          <a:ext cx="1228725" cy="1162050"/>
          <a:chOff x="159" y="639"/>
          <a:chExt cx="161" cy="174"/>
        </a:xfrm>
        <a:solidFill>
          <a:srgbClr val="FFFFFF"/>
        </a:solidFill>
      </xdr:grpSpPr>
      <xdr:sp>
        <xdr:nvSpPr>
          <xdr:cNvPr id="387" name="Polygon 387"/>
          <xdr:cNvSpPr>
            <a:spLocks/>
          </xdr:cNvSpPr>
        </xdr:nvSpPr>
        <xdr:spPr>
          <a:xfrm>
            <a:off x="193" y="646"/>
            <a:ext cx="96" cy="132"/>
          </a:xfrm>
          <a:custGeom>
            <a:pathLst>
              <a:path h="132" w="96">
                <a:moveTo>
                  <a:pt x="0" y="14"/>
                </a:moveTo>
                <a:lnTo>
                  <a:pt x="0" y="0"/>
                </a:lnTo>
                <a:lnTo>
                  <a:pt x="6" y="0"/>
                </a:lnTo>
                <a:lnTo>
                  <a:pt x="6" y="103"/>
                </a:lnTo>
                <a:lnTo>
                  <a:pt x="96" y="124"/>
                </a:lnTo>
                <a:lnTo>
                  <a:pt x="95" y="132"/>
                </a:lnTo>
                <a:lnTo>
                  <a:pt x="75" y="12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TextBox 388"/>
          <xdr:cNvSpPr txBox="1">
            <a:spLocks noChangeArrowheads="1"/>
          </xdr:cNvSpPr>
        </xdr:nvSpPr>
        <xdr:spPr>
          <a:xfrm>
            <a:off x="209" y="679"/>
            <a:ext cx="3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89" name="TextBox 389"/>
          <xdr:cNvSpPr txBox="1">
            <a:spLocks noChangeArrowheads="1"/>
          </xdr:cNvSpPr>
        </xdr:nvSpPr>
        <xdr:spPr>
          <a:xfrm>
            <a:off x="252" y="732"/>
            <a:ext cx="3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390" name="Arc 390"/>
          <xdr:cNvSpPr>
            <a:spLocks/>
          </xdr:cNvSpPr>
        </xdr:nvSpPr>
        <xdr:spPr>
          <a:xfrm rot="220907">
            <a:off x="198" y="730"/>
            <a:ext cx="24" cy="22"/>
          </a:xfrm>
          <a:prstGeom prst="arc">
            <a:avLst>
              <a:gd name="adj" fmla="val 27799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TextBox 391"/>
          <xdr:cNvSpPr txBox="1">
            <a:spLocks noChangeArrowheads="1"/>
          </xdr:cNvSpPr>
        </xdr:nvSpPr>
        <xdr:spPr>
          <a:xfrm>
            <a:off x="212" y="707"/>
            <a:ext cx="4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130°</a:t>
            </a:r>
          </a:p>
        </xdr:txBody>
      </xdr:sp>
      <xdr:sp>
        <xdr:nvSpPr>
          <xdr:cNvPr id="392" name="AutoShape 392"/>
          <xdr:cNvSpPr>
            <a:spLocks/>
          </xdr:cNvSpPr>
        </xdr:nvSpPr>
        <xdr:spPr>
          <a:xfrm rot="16247380">
            <a:off x="201" y="650"/>
            <a:ext cx="29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TextBox 393"/>
          <xdr:cNvSpPr txBox="1">
            <a:spLocks noChangeArrowheads="1"/>
          </xdr:cNvSpPr>
        </xdr:nvSpPr>
        <xdr:spPr>
          <a:xfrm>
            <a:off x="289" y="782"/>
            <a:ext cx="3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394" name="TextBox 394"/>
          <xdr:cNvSpPr txBox="1">
            <a:spLocks noChangeArrowheads="1"/>
          </xdr:cNvSpPr>
        </xdr:nvSpPr>
        <xdr:spPr>
          <a:xfrm>
            <a:off x="159" y="639"/>
            <a:ext cx="3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600075</xdr:colOff>
      <xdr:row>1</xdr:row>
      <xdr:rowOff>66675</xdr:rowOff>
    </xdr:from>
    <xdr:to>
      <xdr:col>3</xdr:col>
      <xdr:colOff>2457450</xdr:colOff>
      <xdr:row>1</xdr:row>
      <xdr:rowOff>1162050</xdr:rowOff>
    </xdr:to>
    <xdr:grpSp>
      <xdr:nvGrpSpPr>
        <xdr:cNvPr id="395" name="Group 395"/>
        <xdr:cNvGrpSpPr>
          <a:grpSpLocks/>
        </xdr:cNvGrpSpPr>
      </xdr:nvGrpSpPr>
      <xdr:grpSpPr>
        <a:xfrm>
          <a:off x="9867900" y="1247775"/>
          <a:ext cx="1857375" cy="1095375"/>
          <a:chOff x="906" y="127"/>
          <a:chExt cx="171" cy="111"/>
        </a:xfrm>
        <a:solidFill>
          <a:srgbClr val="FFFFFF"/>
        </a:solidFill>
      </xdr:grpSpPr>
      <xdr:sp>
        <xdr:nvSpPr>
          <xdr:cNvPr id="396" name="Polygon 396"/>
          <xdr:cNvSpPr>
            <a:spLocks/>
          </xdr:cNvSpPr>
        </xdr:nvSpPr>
        <xdr:spPr>
          <a:xfrm rot="485701">
            <a:off x="906" y="142"/>
            <a:ext cx="171" cy="77"/>
          </a:xfrm>
          <a:custGeom>
            <a:pathLst>
              <a:path h="90" w="185">
                <a:moveTo>
                  <a:pt x="161" y="56"/>
                </a:moveTo>
                <a:lnTo>
                  <a:pt x="184" y="69"/>
                </a:lnTo>
                <a:lnTo>
                  <a:pt x="185" y="63"/>
                </a:lnTo>
                <a:lnTo>
                  <a:pt x="87" y="0"/>
                </a:lnTo>
                <a:lnTo>
                  <a:pt x="0" y="85"/>
                </a:lnTo>
                <a:lnTo>
                  <a:pt x="5" y="90"/>
                </a:lnTo>
                <a:lnTo>
                  <a:pt x="17" y="7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TextBox 397"/>
          <xdr:cNvSpPr txBox="1">
            <a:spLocks noChangeArrowheads="1"/>
          </xdr:cNvSpPr>
        </xdr:nvSpPr>
        <xdr:spPr>
          <a:xfrm>
            <a:off x="1038" y="149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287</a:t>
            </a:r>
          </a:p>
        </xdr:txBody>
      </xdr:sp>
      <xdr:sp>
        <xdr:nvSpPr>
          <xdr:cNvPr id="398" name="Arc 398"/>
          <xdr:cNvSpPr>
            <a:spLocks/>
          </xdr:cNvSpPr>
        </xdr:nvSpPr>
        <xdr:spPr>
          <a:xfrm rot="8404063">
            <a:off x="975" y="146"/>
            <a:ext cx="27" cy="2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TextBox 399"/>
          <xdr:cNvSpPr txBox="1">
            <a:spLocks noChangeArrowheads="1"/>
          </xdr:cNvSpPr>
        </xdr:nvSpPr>
        <xdr:spPr>
          <a:xfrm>
            <a:off x="972" y="166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130°</a:t>
            </a:r>
          </a:p>
        </xdr:txBody>
      </xdr:sp>
      <xdr:sp>
        <xdr:nvSpPr>
          <xdr:cNvPr id="400" name="AutoShape 400"/>
          <xdr:cNvSpPr>
            <a:spLocks/>
          </xdr:cNvSpPr>
        </xdr:nvSpPr>
        <xdr:spPr>
          <a:xfrm rot="8351941">
            <a:off x="954" y="127"/>
            <a:ext cx="15" cy="2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TextBox 401"/>
          <xdr:cNvSpPr txBox="1">
            <a:spLocks noChangeArrowheads="1"/>
          </xdr:cNvSpPr>
        </xdr:nvSpPr>
        <xdr:spPr>
          <a:xfrm>
            <a:off x="1042" y="21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02" name="TextBox 402"/>
          <xdr:cNvSpPr txBox="1">
            <a:spLocks noChangeArrowheads="1"/>
          </xdr:cNvSpPr>
        </xdr:nvSpPr>
        <xdr:spPr>
          <a:xfrm>
            <a:off x="911" y="20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03" name="TextBox 403"/>
          <xdr:cNvSpPr txBox="1">
            <a:spLocks noChangeArrowheads="1"/>
          </xdr:cNvSpPr>
        </xdr:nvSpPr>
        <xdr:spPr>
          <a:xfrm>
            <a:off x="910" y="152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287</a:t>
            </a:r>
          </a:p>
        </xdr:txBody>
      </xdr:sp>
    </xdr:grpSp>
    <xdr:clientData/>
  </xdr:twoCellAnchor>
  <xdr:twoCellAnchor>
    <xdr:from>
      <xdr:col>3</xdr:col>
      <xdr:colOff>809625</xdr:colOff>
      <xdr:row>2</xdr:row>
      <xdr:rowOff>9525</xdr:rowOff>
    </xdr:from>
    <xdr:to>
      <xdr:col>3</xdr:col>
      <xdr:colOff>2143125</xdr:colOff>
      <xdr:row>3</xdr:row>
      <xdr:rowOff>57150</xdr:rowOff>
    </xdr:to>
    <xdr:grpSp>
      <xdr:nvGrpSpPr>
        <xdr:cNvPr id="404" name="Group 404"/>
        <xdr:cNvGrpSpPr>
          <a:grpSpLocks/>
        </xdr:cNvGrpSpPr>
      </xdr:nvGrpSpPr>
      <xdr:grpSpPr>
        <a:xfrm>
          <a:off x="10077450" y="2371725"/>
          <a:ext cx="1333500" cy="1228725"/>
          <a:chOff x="159" y="639"/>
          <a:chExt cx="151" cy="172"/>
        </a:xfrm>
        <a:solidFill>
          <a:srgbClr val="FFFFFF"/>
        </a:solidFill>
      </xdr:grpSpPr>
      <xdr:sp>
        <xdr:nvSpPr>
          <xdr:cNvPr id="405" name="Polygon 405"/>
          <xdr:cNvSpPr>
            <a:spLocks/>
          </xdr:cNvSpPr>
        </xdr:nvSpPr>
        <xdr:spPr>
          <a:xfrm>
            <a:off x="193" y="646"/>
            <a:ext cx="96" cy="132"/>
          </a:xfrm>
          <a:custGeom>
            <a:pathLst>
              <a:path h="132" w="96">
                <a:moveTo>
                  <a:pt x="0" y="14"/>
                </a:moveTo>
                <a:lnTo>
                  <a:pt x="0" y="0"/>
                </a:lnTo>
                <a:lnTo>
                  <a:pt x="6" y="0"/>
                </a:lnTo>
                <a:lnTo>
                  <a:pt x="6" y="103"/>
                </a:lnTo>
                <a:lnTo>
                  <a:pt x="96" y="124"/>
                </a:lnTo>
                <a:lnTo>
                  <a:pt x="95" y="132"/>
                </a:lnTo>
                <a:lnTo>
                  <a:pt x="75" y="12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TextBox 406"/>
          <xdr:cNvSpPr txBox="1">
            <a:spLocks noChangeArrowheads="1"/>
          </xdr:cNvSpPr>
        </xdr:nvSpPr>
        <xdr:spPr>
          <a:xfrm>
            <a:off x="207" y="679"/>
            <a:ext cx="2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407" name="TextBox 407"/>
          <xdr:cNvSpPr txBox="1">
            <a:spLocks noChangeArrowheads="1"/>
          </xdr:cNvSpPr>
        </xdr:nvSpPr>
        <xdr:spPr>
          <a:xfrm>
            <a:off x="250" y="734"/>
            <a:ext cx="2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408" name="Arc 408"/>
          <xdr:cNvSpPr>
            <a:spLocks/>
          </xdr:cNvSpPr>
        </xdr:nvSpPr>
        <xdr:spPr>
          <a:xfrm rot="220907">
            <a:off x="198" y="730"/>
            <a:ext cx="24" cy="22"/>
          </a:xfrm>
          <a:prstGeom prst="arc">
            <a:avLst>
              <a:gd name="adj" fmla="val 27799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TextBox 409"/>
          <xdr:cNvSpPr txBox="1">
            <a:spLocks noChangeArrowheads="1"/>
          </xdr:cNvSpPr>
        </xdr:nvSpPr>
        <xdr:spPr>
          <a:xfrm>
            <a:off x="212" y="706"/>
            <a:ext cx="4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130°</a:t>
            </a:r>
          </a:p>
        </xdr:txBody>
      </xdr:sp>
      <xdr:sp>
        <xdr:nvSpPr>
          <xdr:cNvPr id="410" name="AutoShape 410"/>
          <xdr:cNvSpPr>
            <a:spLocks/>
          </xdr:cNvSpPr>
        </xdr:nvSpPr>
        <xdr:spPr>
          <a:xfrm rot="16247380">
            <a:off x="201" y="650"/>
            <a:ext cx="29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TextBox 411"/>
          <xdr:cNvSpPr txBox="1">
            <a:spLocks noChangeArrowheads="1"/>
          </xdr:cNvSpPr>
        </xdr:nvSpPr>
        <xdr:spPr>
          <a:xfrm>
            <a:off x="283" y="782"/>
            <a:ext cx="2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12" name="TextBox 412"/>
          <xdr:cNvSpPr txBox="1">
            <a:spLocks noChangeArrowheads="1"/>
          </xdr:cNvSpPr>
        </xdr:nvSpPr>
        <xdr:spPr>
          <a:xfrm>
            <a:off x="159" y="639"/>
            <a:ext cx="2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419100</xdr:colOff>
      <xdr:row>3</xdr:row>
      <xdr:rowOff>47625</xdr:rowOff>
    </xdr:from>
    <xdr:to>
      <xdr:col>3</xdr:col>
      <xdr:colOff>2295525</xdr:colOff>
      <xdr:row>3</xdr:row>
      <xdr:rowOff>1171575</xdr:rowOff>
    </xdr:to>
    <xdr:grpSp>
      <xdr:nvGrpSpPr>
        <xdr:cNvPr id="413" name="Group 413"/>
        <xdr:cNvGrpSpPr>
          <a:grpSpLocks/>
        </xdr:cNvGrpSpPr>
      </xdr:nvGrpSpPr>
      <xdr:grpSpPr>
        <a:xfrm>
          <a:off x="9686925" y="3590925"/>
          <a:ext cx="1885950" cy="1123950"/>
          <a:chOff x="860" y="345"/>
          <a:chExt cx="197" cy="131"/>
        </a:xfrm>
        <a:solidFill>
          <a:srgbClr val="FFFFFF"/>
        </a:solidFill>
      </xdr:grpSpPr>
      <xdr:sp>
        <xdr:nvSpPr>
          <xdr:cNvPr id="414" name="AutoShape 414"/>
          <xdr:cNvSpPr>
            <a:spLocks/>
          </xdr:cNvSpPr>
        </xdr:nvSpPr>
        <xdr:spPr>
          <a:xfrm rot="5142766">
            <a:off x="898" y="371"/>
            <a:ext cx="18" cy="12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Arc 415"/>
          <xdr:cNvSpPr>
            <a:spLocks/>
          </xdr:cNvSpPr>
        </xdr:nvSpPr>
        <xdr:spPr>
          <a:xfrm rot="-12848261">
            <a:off x="1005" y="360"/>
            <a:ext cx="15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Polygon 416"/>
          <xdr:cNvSpPr>
            <a:spLocks/>
          </xdr:cNvSpPr>
        </xdr:nvSpPr>
        <xdr:spPr>
          <a:xfrm>
            <a:off x="919" y="364"/>
            <a:ext cx="108" cy="93"/>
          </a:xfrm>
          <a:custGeom>
            <a:pathLst>
              <a:path h="93" w="108">
                <a:moveTo>
                  <a:pt x="13" y="82"/>
                </a:moveTo>
                <a:lnTo>
                  <a:pt x="0" y="93"/>
                </a:lnTo>
                <a:lnTo>
                  <a:pt x="0" y="0"/>
                </a:lnTo>
                <a:lnTo>
                  <a:pt x="103" y="0"/>
                </a:lnTo>
                <a:lnTo>
                  <a:pt x="108" y="14"/>
                </a:lnTo>
                <a:lnTo>
                  <a:pt x="104" y="16"/>
                </a:lnTo>
                <a:lnTo>
                  <a:pt x="101" y="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Arc 417"/>
          <xdr:cNvSpPr>
            <a:spLocks/>
          </xdr:cNvSpPr>
        </xdr:nvSpPr>
        <xdr:spPr>
          <a:xfrm rot="5171154">
            <a:off x="919" y="366"/>
            <a:ext cx="17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TextBox 418"/>
          <xdr:cNvSpPr txBox="1">
            <a:spLocks noChangeArrowheads="1"/>
          </xdr:cNvSpPr>
        </xdr:nvSpPr>
        <xdr:spPr>
          <a:xfrm>
            <a:off x="928" y="376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19" name="TextBox 419"/>
          <xdr:cNvSpPr txBox="1">
            <a:spLocks noChangeArrowheads="1"/>
          </xdr:cNvSpPr>
        </xdr:nvSpPr>
        <xdr:spPr>
          <a:xfrm>
            <a:off x="985" y="369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420" name="TextBox 420"/>
          <xdr:cNvSpPr txBox="1">
            <a:spLocks noChangeArrowheads="1"/>
          </xdr:cNvSpPr>
        </xdr:nvSpPr>
        <xdr:spPr>
          <a:xfrm>
            <a:off x="926" y="447"/>
            <a:ext cx="2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21" name="TextBox 421"/>
          <xdr:cNvSpPr txBox="1">
            <a:spLocks noChangeArrowheads="1"/>
          </xdr:cNvSpPr>
        </xdr:nvSpPr>
        <xdr:spPr>
          <a:xfrm>
            <a:off x="891" y="413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125</a:t>
            </a:r>
          </a:p>
        </xdr:txBody>
      </xdr:sp>
      <xdr:sp>
        <xdr:nvSpPr>
          <xdr:cNvPr id="422" name="Arc 422"/>
          <xdr:cNvSpPr>
            <a:spLocks/>
          </xdr:cNvSpPr>
        </xdr:nvSpPr>
        <xdr:spPr>
          <a:xfrm rot="16230117">
            <a:off x="890" y="448"/>
            <a:ext cx="31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 flipV="1">
            <a:off x="884" y="467"/>
            <a:ext cx="1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TextBox 424"/>
          <xdr:cNvSpPr txBox="1">
            <a:spLocks noChangeArrowheads="1"/>
          </xdr:cNvSpPr>
        </xdr:nvSpPr>
        <xdr:spPr>
          <a:xfrm>
            <a:off x="860" y="447"/>
            <a:ext cx="3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425" name="TextBox 425"/>
          <xdr:cNvSpPr txBox="1">
            <a:spLocks noChangeArrowheads="1"/>
          </xdr:cNvSpPr>
        </xdr:nvSpPr>
        <xdr:spPr>
          <a:xfrm>
            <a:off x="1032" y="363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426" name="TextBox 426"/>
          <xdr:cNvSpPr txBox="1">
            <a:spLocks noChangeArrowheads="1"/>
          </xdr:cNvSpPr>
        </xdr:nvSpPr>
        <xdr:spPr>
          <a:xfrm>
            <a:off x="956" y="345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220</a:t>
            </a:r>
          </a:p>
        </xdr:txBody>
      </xdr:sp>
      <xdr:sp>
        <xdr:nvSpPr>
          <xdr:cNvPr id="427" name="TextBox 427"/>
          <xdr:cNvSpPr txBox="1">
            <a:spLocks noChangeArrowheads="1"/>
          </xdr:cNvSpPr>
        </xdr:nvSpPr>
        <xdr:spPr>
          <a:xfrm>
            <a:off x="1003" y="379"/>
            <a:ext cx="2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447675</xdr:colOff>
      <xdr:row>5</xdr:row>
      <xdr:rowOff>19050</xdr:rowOff>
    </xdr:from>
    <xdr:to>
      <xdr:col>3</xdr:col>
      <xdr:colOff>2447925</xdr:colOff>
      <xdr:row>5</xdr:row>
      <xdr:rowOff>1057275</xdr:rowOff>
    </xdr:to>
    <xdr:grpSp>
      <xdr:nvGrpSpPr>
        <xdr:cNvPr id="428" name="Group 428"/>
        <xdr:cNvGrpSpPr>
          <a:grpSpLocks/>
        </xdr:cNvGrpSpPr>
      </xdr:nvGrpSpPr>
      <xdr:grpSpPr>
        <a:xfrm>
          <a:off x="9715500" y="5924550"/>
          <a:ext cx="2000250" cy="1038225"/>
          <a:chOff x="892" y="602"/>
          <a:chExt cx="184" cy="106"/>
        </a:xfrm>
        <a:solidFill>
          <a:srgbClr val="FFFFFF"/>
        </a:solidFill>
      </xdr:grpSpPr>
      <xdr:sp>
        <xdr:nvSpPr>
          <xdr:cNvPr id="429" name="Polygon 429"/>
          <xdr:cNvSpPr>
            <a:spLocks/>
          </xdr:cNvSpPr>
        </xdr:nvSpPr>
        <xdr:spPr>
          <a:xfrm>
            <a:off x="902" y="621"/>
            <a:ext cx="172" cy="69"/>
          </a:xfrm>
          <a:custGeom>
            <a:pathLst>
              <a:path h="69" w="172">
                <a:moveTo>
                  <a:pt x="158" y="58"/>
                </a:moveTo>
                <a:lnTo>
                  <a:pt x="168" y="69"/>
                </a:lnTo>
                <a:lnTo>
                  <a:pt x="172" y="66"/>
                </a:lnTo>
                <a:lnTo>
                  <a:pt x="127" y="0"/>
                </a:lnTo>
                <a:lnTo>
                  <a:pt x="55" y="0"/>
                </a:lnTo>
                <a:lnTo>
                  <a:pt x="0" y="61"/>
                </a:lnTo>
                <a:lnTo>
                  <a:pt x="4" y="66"/>
                </a:lnTo>
                <a:lnTo>
                  <a:pt x="15" y="55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Arc 430"/>
          <xdr:cNvSpPr>
            <a:spLocks/>
          </xdr:cNvSpPr>
        </xdr:nvSpPr>
        <xdr:spPr>
          <a:xfrm rot="7046076">
            <a:off x="950" y="615"/>
            <a:ext cx="21" cy="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TextBox 431"/>
          <xdr:cNvSpPr txBox="1">
            <a:spLocks noChangeArrowheads="1"/>
          </xdr:cNvSpPr>
        </xdr:nvSpPr>
        <xdr:spPr>
          <a:xfrm>
            <a:off x="997" y="635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110°</a:t>
            </a:r>
          </a:p>
        </xdr:txBody>
      </xdr:sp>
      <xdr:sp>
        <xdr:nvSpPr>
          <xdr:cNvPr id="432" name="AutoShape 432"/>
          <xdr:cNvSpPr>
            <a:spLocks/>
          </xdr:cNvSpPr>
        </xdr:nvSpPr>
        <xdr:spPr>
          <a:xfrm rot="8351941">
            <a:off x="892" y="647"/>
            <a:ext cx="15" cy="2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TextBox 433"/>
          <xdr:cNvSpPr txBox="1">
            <a:spLocks noChangeArrowheads="1"/>
          </xdr:cNvSpPr>
        </xdr:nvSpPr>
        <xdr:spPr>
          <a:xfrm>
            <a:off x="1042" y="68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34" name="TextBox 434"/>
          <xdr:cNvSpPr txBox="1">
            <a:spLocks noChangeArrowheads="1"/>
          </xdr:cNvSpPr>
        </xdr:nvSpPr>
        <xdr:spPr>
          <a:xfrm>
            <a:off x="911" y="68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35" name="TextBox 435"/>
          <xdr:cNvSpPr txBox="1">
            <a:spLocks noChangeArrowheads="1"/>
          </xdr:cNvSpPr>
        </xdr:nvSpPr>
        <xdr:spPr>
          <a:xfrm>
            <a:off x="910" y="63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436" name="TextBox 436"/>
          <xdr:cNvSpPr txBox="1">
            <a:spLocks noChangeArrowheads="1"/>
          </xdr:cNvSpPr>
        </xdr:nvSpPr>
        <xdr:spPr>
          <a:xfrm>
            <a:off x="981" y="60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32</a:t>
            </a:r>
          </a:p>
        </xdr:txBody>
      </xdr:sp>
      <xdr:sp>
        <xdr:nvSpPr>
          <xdr:cNvPr id="437" name="TextBox 437"/>
          <xdr:cNvSpPr txBox="1">
            <a:spLocks noChangeArrowheads="1"/>
          </xdr:cNvSpPr>
        </xdr:nvSpPr>
        <xdr:spPr>
          <a:xfrm>
            <a:off x="1054" y="63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438" name="Arc 438"/>
          <xdr:cNvSpPr>
            <a:spLocks/>
          </xdr:cNvSpPr>
        </xdr:nvSpPr>
        <xdr:spPr>
          <a:xfrm rot="10406288">
            <a:off x="1012" y="618"/>
            <a:ext cx="27" cy="2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TextBox 439"/>
          <xdr:cNvSpPr txBox="1">
            <a:spLocks noChangeArrowheads="1"/>
          </xdr:cNvSpPr>
        </xdr:nvSpPr>
        <xdr:spPr>
          <a:xfrm>
            <a:off x="953" y="635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110°</a:t>
            </a:r>
          </a:p>
        </xdr:txBody>
      </xdr:sp>
    </xdr:grpSp>
    <xdr:clientData/>
  </xdr:twoCellAnchor>
  <xdr:twoCellAnchor>
    <xdr:from>
      <xdr:col>3</xdr:col>
      <xdr:colOff>657225</xdr:colOff>
      <xdr:row>6</xdr:row>
      <xdr:rowOff>95250</xdr:rowOff>
    </xdr:from>
    <xdr:to>
      <xdr:col>3</xdr:col>
      <xdr:colOff>2266950</xdr:colOff>
      <xdr:row>6</xdr:row>
      <xdr:rowOff>1133475</xdr:rowOff>
    </xdr:to>
    <xdr:grpSp>
      <xdr:nvGrpSpPr>
        <xdr:cNvPr id="440" name="Group 440"/>
        <xdr:cNvGrpSpPr>
          <a:grpSpLocks/>
        </xdr:cNvGrpSpPr>
      </xdr:nvGrpSpPr>
      <xdr:grpSpPr>
        <a:xfrm>
          <a:off x="9925050" y="7181850"/>
          <a:ext cx="1609725" cy="1038225"/>
          <a:chOff x="911" y="730"/>
          <a:chExt cx="148" cy="105"/>
        </a:xfrm>
        <a:solidFill>
          <a:srgbClr val="FFFFFF"/>
        </a:solidFill>
      </xdr:grpSpPr>
      <xdr:sp>
        <xdr:nvSpPr>
          <xdr:cNvPr id="441" name="Polygon 441"/>
          <xdr:cNvSpPr>
            <a:spLocks/>
          </xdr:cNvSpPr>
        </xdr:nvSpPr>
        <xdr:spPr>
          <a:xfrm>
            <a:off x="937" y="739"/>
            <a:ext cx="97" cy="72"/>
          </a:xfrm>
          <a:custGeom>
            <a:pathLst>
              <a:path h="61" w="88">
                <a:moveTo>
                  <a:pt x="5" y="13"/>
                </a:moveTo>
                <a:lnTo>
                  <a:pt x="5" y="2"/>
                </a:lnTo>
                <a:lnTo>
                  <a:pt x="0" y="2"/>
                </a:lnTo>
                <a:lnTo>
                  <a:pt x="0" y="61"/>
                </a:lnTo>
                <a:lnTo>
                  <a:pt x="88" y="61"/>
                </a:lnTo>
                <a:lnTo>
                  <a:pt x="88" y="0"/>
                </a:lnTo>
                <a:lnTo>
                  <a:pt x="83" y="0"/>
                </a:lnTo>
                <a:lnTo>
                  <a:pt x="83" y="1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TextBox 442"/>
          <xdr:cNvSpPr txBox="1">
            <a:spLocks noChangeArrowheads="1"/>
          </xdr:cNvSpPr>
        </xdr:nvSpPr>
        <xdr:spPr>
          <a:xfrm>
            <a:off x="1001" y="73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43" name="TextBox 443"/>
          <xdr:cNvSpPr txBox="1">
            <a:spLocks noChangeArrowheads="1"/>
          </xdr:cNvSpPr>
        </xdr:nvSpPr>
        <xdr:spPr>
          <a:xfrm>
            <a:off x="973" y="81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444" name="TextBox 444"/>
          <xdr:cNvSpPr txBox="1">
            <a:spLocks noChangeArrowheads="1"/>
          </xdr:cNvSpPr>
        </xdr:nvSpPr>
        <xdr:spPr>
          <a:xfrm>
            <a:off x="1037" y="75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445" name="TextBox 445"/>
          <xdr:cNvSpPr txBox="1">
            <a:spLocks noChangeArrowheads="1"/>
          </xdr:cNvSpPr>
        </xdr:nvSpPr>
        <xdr:spPr>
          <a:xfrm>
            <a:off x="1001" y="76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46" name="Arc 446"/>
          <xdr:cNvSpPr>
            <a:spLocks/>
          </xdr:cNvSpPr>
        </xdr:nvSpPr>
        <xdr:spPr>
          <a:xfrm rot="15971154">
            <a:off x="1014" y="785"/>
            <a:ext cx="21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Arc 447"/>
          <xdr:cNvSpPr>
            <a:spLocks/>
          </xdr:cNvSpPr>
        </xdr:nvSpPr>
        <xdr:spPr>
          <a:xfrm rot="220907">
            <a:off x="936" y="791"/>
            <a:ext cx="22" cy="2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Box 448"/>
          <xdr:cNvSpPr txBox="1">
            <a:spLocks noChangeArrowheads="1"/>
          </xdr:cNvSpPr>
        </xdr:nvSpPr>
        <xdr:spPr>
          <a:xfrm>
            <a:off x="941" y="77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49" name="TextBox 449"/>
          <xdr:cNvSpPr txBox="1">
            <a:spLocks noChangeArrowheads="1"/>
          </xdr:cNvSpPr>
        </xdr:nvSpPr>
        <xdr:spPr>
          <a:xfrm>
            <a:off x="943" y="73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50" name="TextBox 450"/>
          <xdr:cNvSpPr txBox="1">
            <a:spLocks noChangeArrowheads="1"/>
          </xdr:cNvSpPr>
        </xdr:nvSpPr>
        <xdr:spPr>
          <a:xfrm>
            <a:off x="911" y="75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451" name="AutoShape 451"/>
          <xdr:cNvSpPr>
            <a:spLocks/>
          </xdr:cNvSpPr>
        </xdr:nvSpPr>
        <xdr:spPr>
          <a:xfrm rot="5328581">
            <a:off x="915" y="787"/>
            <a:ext cx="21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771525</xdr:colOff>
      <xdr:row>7</xdr:row>
      <xdr:rowOff>171450</xdr:rowOff>
    </xdr:from>
    <xdr:to>
      <xdr:col>3</xdr:col>
      <xdr:colOff>2514600</xdr:colOff>
      <xdr:row>7</xdr:row>
      <xdr:rowOff>971550</xdr:rowOff>
    </xdr:to>
    <xdr:grpSp>
      <xdr:nvGrpSpPr>
        <xdr:cNvPr id="452" name="Group 452"/>
        <xdr:cNvGrpSpPr>
          <a:grpSpLocks/>
        </xdr:cNvGrpSpPr>
      </xdr:nvGrpSpPr>
      <xdr:grpSpPr>
        <a:xfrm>
          <a:off x="10039350" y="8439150"/>
          <a:ext cx="1743075" cy="800100"/>
          <a:chOff x="921" y="893"/>
          <a:chExt cx="160" cy="81"/>
        </a:xfrm>
        <a:solidFill>
          <a:srgbClr val="FFFFFF"/>
        </a:solidFill>
      </xdr:grpSpPr>
      <xdr:sp>
        <xdr:nvSpPr>
          <xdr:cNvPr id="453" name="Polygon 453"/>
          <xdr:cNvSpPr>
            <a:spLocks/>
          </xdr:cNvSpPr>
        </xdr:nvSpPr>
        <xdr:spPr>
          <a:xfrm>
            <a:off x="949" y="893"/>
            <a:ext cx="99" cy="58"/>
          </a:xfrm>
          <a:custGeom>
            <a:pathLst>
              <a:path h="58" w="99">
                <a:moveTo>
                  <a:pt x="0" y="1"/>
                </a:moveTo>
                <a:lnTo>
                  <a:pt x="0" y="58"/>
                </a:lnTo>
                <a:lnTo>
                  <a:pt x="99" y="58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Box 454"/>
          <xdr:cNvSpPr txBox="1">
            <a:spLocks noChangeArrowheads="1"/>
          </xdr:cNvSpPr>
        </xdr:nvSpPr>
        <xdr:spPr>
          <a:xfrm>
            <a:off x="921" y="90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455" name="TextBox 455"/>
          <xdr:cNvSpPr txBox="1">
            <a:spLocks noChangeArrowheads="1"/>
          </xdr:cNvSpPr>
        </xdr:nvSpPr>
        <xdr:spPr>
          <a:xfrm>
            <a:off x="982" y="95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456" name="TextBox 456"/>
          <xdr:cNvSpPr txBox="1">
            <a:spLocks noChangeArrowheads="1"/>
          </xdr:cNvSpPr>
        </xdr:nvSpPr>
        <xdr:spPr>
          <a:xfrm>
            <a:off x="1014" y="90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57" name="Arc 457"/>
          <xdr:cNvSpPr>
            <a:spLocks/>
          </xdr:cNvSpPr>
        </xdr:nvSpPr>
        <xdr:spPr>
          <a:xfrm rot="15971154">
            <a:off x="1028" y="921"/>
            <a:ext cx="22" cy="2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Arc 458"/>
          <xdr:cNvSpPr>
            <a:spLocks/>
          </xdr:cNvSpPr>
        </xdr:nvSpPr>
        <xdr:spPr>
          <a:xfrm rot="220907">
            <a:off x="948" y="928"/>
            <a:ext cx="23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TextBox 459"/>
          <xdr:cNvSpPr txBox="1">
            <a:spLocks noChangeArrowheads="1"/>
          </xdr:cNvSpPr>
        </xdr:nvSpPr>
        <xdr:spPr>
          <a:xfrm>
            <a:off x="952" y="905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60" name="TextBox 460"/>
          <xdr:cNvSpPr txBox="1">
            <a:spLocks noChangeArrowheads="1"/>
          </xdr:cNvSpPr>
        </xdr:nvSpPr>
        <xdr:spPr>
          <a:xfrm>
            <a:off x="1059" y="90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</xdr:grpSp>
    <xdr:clientData/>
  </xdr:twoCellAnchor>
  <xdr:twoCellAnchor>
    <xdr:from>
      <xdr:col>3</xdr:col>
      <xdr:colOff>371475</xdr:colOff>
      <xdr:row>8</xdr:row>
      <xdr:rowOff>28575</xdr:rowOff>
    </xdr:from>
    <xdr:to>
      <xdr:col>3</xdr:col>
      <xdr:colOff>1590675</xdr:colOff>
      <xdr:row>8</xdr:row>
      <xdr:rowOff>1095375</xdr:rowOff>
    </xdr:to>
    <xdr:grpSp>
      <xdr:nvGrpSpPr>
        <xdr:cNvPr id="461" name="Group 461"/>
        <xdr:cNvGrpSpPr>
          <a:grpSpLocks/>
        </xdr:cNvGrpSpPr>
      </xdr:nvGrpSpPr>
      <xdr:grpSpPr>
        <a:xfrm>
          <a:off x="9639300" y="9477375"/>
          <a:ext cx="1219200" cy="1066800"/>
          <a:chOff x="885" y="963"/>
          <a:chExt cx="112" cy="112"/>
        </a:xfrm>
        <a:solidFill>
          <a:srgbClr val="FFFFFF"/>
        </a:solidFill>
      </xdr:grpSpPr>
      <xdr:sp>
        <xdr:nvSpPr>
          <xdr:cNvPr id="462" name="TextBox 462"/>
          <xdr:cNvSpPr txBox="1">
            <a:spLocks noChangeArrowheads="1"/>
          </xdr:cNvSpPr>
        </xdr:nvSpPr>
        <xdr:spPr>
          <a:xfrm>
            <a:off x="934" y="98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60°</a:t>
            </a:r>
          </a:p>
        </xdr:txBody>
      </xdr:sp>
      <xdr:sp>
        <xdr:nvSpPr>
          <xdr:cNvPr id="463" name="Arc 463"/>
          <xdr:cNvSpPr>
            <a:spLocks/>
          </xdr:cNvSpPr>
        </xdr:nvSpPr>
        <xdr:spPr>
          <a:xfrm rot="15971154">
            <a:off x="952" y="996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Arc 464"/>
          <xdr:cNvSpPr>
            <a:spLocks/>
          </xdr:cNvSpPr>
        </xdr:nvSpPr>
        <xdr:spPr>
          <a:xfrm rot="5171154">
            <a:off x="905" y="1025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Polygon 465"/>
          <xdr:cNvSpPr>
            <a:spLocks/>
          </xdr:cNvSpPr>
        </xdr:nvSpPr>
        <xdr:spPr>
          <a:xfrm>
            <a:off x="906" y="966"/>
            <a:ext cx="65" cy="101"/>
          </a:xfrm>
          <a:custGeom>
            <a:pathLst>
              <a:path h="101" w="65">
                <a:moveTo>
                  <a:pt x="5" y="93"/>
                </a:moveTo>
                <a:lnTo>
                  <a:pt x="5" y="101"/>
                </a:lnTo>
                <a:lnTo>
                  <a:pt x="0" y="101"/>
                </a:lnTo>
                <a:lnTo>
                  <a:pt x="0" y="61"/>
                </a:lnTo>
                <a:lnTo>
                  <a:pt x="60" y="42"/>
                </a:lnTo>
                <a:lnTo>
                  <a:pt x="60" y="0"/>
                </a:lnTo>
                <a:lnTo>
                  <a:pt x="65" y="0"/>
                </a:lnTo>
                <a:lnTo>
                  <a:pt x="65" y="9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TextBox 466"/>
          <xdr:cNvSpPr txBox="1">
            <a:spLocks noChangeArrowheads="1"/>
          </xdr:cNvSpPr>
        </xdr:nvSpPr>
        <xdr:spPr>
          <a:xfrm>
            <a:off x="969" y="98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</a:t>
            </a:r>
          </a:p>
        </xdr:txBody>
      </xdr:sp>
      <xdr:sp>
        <xdr:nvSpPr>
          <xdr:cNvPr id="467" name="TextBox 467"/>
          <xdr:cNvSpPr txBox="1">
            <a:spLocks noChangeArrowheads="1"/>
          </xdr:cNvSpPr>
        </xdr:nvSpPr>
        <xdr:spPr>
          <a:xfrm>
            <a:off x="913" y="99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80</a:t>
            </a:r>
          </a:p>
        </xdr:txBody>
      </xdr:sp>
      <xdr:sp>
        <xdr:nvSpPr>
          <xdr:cNvPr id="468" name="TextBox 468"/>
          <xdr:cNvSpPr txBox="1">
            <a:spLocks noChangeArrowheads="1"/>
          </xdr:cNvSpPr>
        </xdr:nvSpPr>
        <xdr:spPr>
          <a:xfrm>
            <a:off x="885" y="103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469" name="TextBox 469"/>
          <xdr:cNvSpPr txBox="1">
            <a:spLocks noChangeArrowheads="1"/>
          </xdr:cNvSpPr>
        </xdr:nvSpPr>
        <xdr:spPr>
          <a:xfrm>
            <a:off x="912" y="103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60°</a:t>
            </a:r>
          </a:p>
        </xdr:txBody>
      </xdr:sp>
      <xdr:sp>
        <xdr:nvSpPr>
          <xdr:cNvPr id="470" name="AutoShape 470"/>
          <xdr:cNvSpPr>
            <a:spLocks/>
          </xdr:cNvSpPr>
        </xdr:nvSpPr>
        <xdr:spPr>
          <a:xfrm rot="-12868414">
            <a:off x="901" y="1007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TextBox 471"/>
          <xdr:cNvSpPr txBox="1">
            <a:spLocks noChangeArrowheads="1"/>
          </xdr:cNvSpPr>
        </xdr:nvSpPr>
        <xdr:spPr>
          <a:xfrm>
            <a:off x="914" y="105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72" name="TextBox 472"/>
          <xdr:cNvSpPr txBox="1">
            <a:spLocks noChangeArrowheads="1"/>
          </xdr:cNvSpPr>
        </xdr:nvSpPr>
        <xdr:spPr>
          <a:xfrm>
            <a:off x="975" y="96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704850</xdr:colOff>
      <xdr:row>9</xdr:row>
      <xdr:rowOff>9525</xdr:rowOff>
    </xdr:from>
    <xdr:to>
      <xdr:col>3</xdr:col>
      <xdr:colOff>2295525</xdr:colOff>
      <xdr:row>9</xdr:row>
      <xdr:rowOff>152400</xdr:rowOff>
    </xdr:to>
    <xdr:grpSp>
      <xdr:nvGrpSpPr>
        <xdr:cNvPr id="473" name="Group 473"/>
        <xdr:cNvGrpSpPr>
          <a:grpSpLocks/>
        </xdr:cNvGrpSpPr>
      </xdr:nvGrpSpPr>
      <xdr:grpSpPr>
        <a:xfrm>
          <a:off x="9972675" y="10601325"/>
          <a:ext cx="1590675" cy="152400"/>
          <a:chOff x="916" y="1085"/>
          <a:chExt cx="146" cy="110"/>
        </a:xfrm>
        <a:solidFill>
          <a:srgbClr val="FFFFFF"/>
        </a:solidFill>
      </xdr:grpSpPr>
      <xdr:sp>
        <xdr:nvSpPr>
          <xdr:cNvPr id="474" name="AutoShape 474"/>
          <xdr:cNvSpPr>
            <a:spLocks/>
          </xdr:cNvSpPr>
        </xdr:nvSpPr>
        <xdr:spPr>
          <a:xfrm rot="5142766">
            <a:off x="922" y="1108"/>
            <a:ext cx="16" cy="1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Arc 475"/>
          <xdr:cNvSpPr>
            <a:spLocks/>
          </xdr:cNvSpPr>
        </xdr:nvSpPr>
        <xdr:spPr>
          <a:xfrm rot="-12848261">
            <a:off x="1016" y="109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Polygon 476"/>
          <xdr:cNvSpPr>
            <a:spLocks/>
          </xdr:cNvSpPr>
        </xdr:nvSpPr>
        <xdr:spPr>
          <a:xfrm>
            <a:off x="941" y="1102"/>
            <a:ext cx="97" cy="80"/>
          </a:xfrm>
          <a:custGeom>
            <a:pathLst>
              <a:path h="80" w="97">
                <a:moveTo>
                  <a:pt x="4" y="68"/>
                </a:moveTo>
                <a:lnTo>
                  <a:pt x="4" y="80"/>
                </a:lnTo>
                <a:lnTo>
                  <a:pt x="0" y="80"/>
                </a:lnTo>
                <a:lnTo>
                  <a:pt x="0" y="0"/>
                </a:lnTo>
                <a:lnTo>
                  <a:pt x="91" y="0"/>
                </a:lnTo>
                <a:lnTo>
                  <a:pt x="97" y="21"/>
                </a:lnTo>
                <a:lnTo>
                  <a:pt x="88" y="11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Arc 477"/>
          <xdr:cNvSpPr>
            <a:spLocks/>
          </xdr:cNvSpPr>
        </xdr:nvSpPr>
        <xdr:spPr>
          <a:xfrm rot="5171154">
            <a:off x="941" y="1103"/>
            <a:ext cx="15" cy="1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TextBox 478"/>
          <xdr:cNvSpPr txBox="1">
            <a:spLocks noChangeArrowheads="1"/>
          </xdr:cNvSpPr>
        </xdr:nvSpPr>
        <xdr:spPr>
          <a:xfrm>
            <a:off x="949" y="111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479" name="TextBox 479"/>
          <xdr:cNvSpPr txBox="1">
            <a:spLocks noChangeArrowheads="1"/>
          </xdr:cNvSpPr>
        </xdr:nvSpPr>
        <xdr:spPr>
          <a:xfrm>
            <a:off x="999" y="110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480" name="TextBox 480"/>
          <xdr:cNvSpPr txBox="1">
            <a:spLocks noChangeArrowheads="1"/>
          </xdr:cNvSpPr>
        </xdr:nvSpPr>
        <xdr:spPr>
          <a:xfrm>
            <a:off x="947" y="117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81" name="TextBox 481"/>
          <xdr:cNvSpPr txBox="1">
            <a:spLocks noChangeArrowheads="1"/>
          </xdr:cNvSpPr>
        </xdr:nvSpPr>
        <xdr:spPr>
          <a:xfrm>
            <a:off x="916" y="114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482" name="TextBox 482"/>
          <xdr:cNvSpPr txBox="1">
            <a:spLocks noChangeArrowheads="1"/>
          </xdr:cNvSpPr>
        </xdr:nvSpPr>
        <xdr:spPr>
          <a:xfrm>
            <a:off x="1040" y="110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483" name="TextBox 483"/>
          <xdr:cNvSpPr txBox="1">
            <a:spLocks noChangeArrowheads="1"/>
          </xdr:cNvSpPr>
        </xdr:nvSpPr>
        <xdr:spPr>
          <a:xfrm>
            <a:off x="973" y="1085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484" name="TextBox 484"/>
          <xdr:cNvSpPr txBox="1">
            <a:spLocks noChangeArrowheads="1"/>
          </xdr:cNvSpPr>
        </xdr:nvSpPr>
        <xdr:spPr>
          <a:xfrm>
            <a:off x="1015" y="111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161925</xdr:colOff>
      <xdr:row>10</xdr:row>
      <xdr:rowOff>0</xdr:rowOff>
    </xdr:from>
    <xdr:to>
      <xdr:col>3</xdr:col>
      <xdr:colOff>2247900</xdr:colOff>
      <xdr:row>10</xdr:row>
      <xdr:rowOff>142875</xdr:rowOff>
    </xdr:to>
    <xdr:grpSp>
      <xdr:nvGrpSpPr>
        <xdr:cNvPr id="485" name="Group 485"/>
        <xdr:cNvGrpSpPr>
          <a:grpSpLocks/>
        </xdr:cNvGrpSpPr>
      </xdr:nvGrpSpPr>
      <xdr:grpSpPr>
        <a:xfrm>
          <a:off x="9429750" y="10753725"/>
          <a:ext cx="2085975" cy="142875"/>
          <a:chOff x="866" y="1201"/>
          <a:chExt cx="192" cy="103"/>
        </a:xfrm>
        <a:solidFill>
          <a:srgbClr val="FFFFFF"/>
        </a:solidFill>
      </xdr:grpSpPr>
      <xdr:sp>
        <xdr:nvSpPr>
          <xdr:cNvPr id="486" name="TextBox 486"/>
          <xdr:cNvSpPr txBox="1">
            <a:spLocks noChangeArrowheads="1"/>
          </xdr:cNvSpPr>
        </xdr:nvSpPr>
        <xdr:spPr>
          <a:xfrm>
            <a:off x="915" y="1260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120°</a:t>
            </a:r>
          </a:p>
        </xdr:txBody>
      </xdr:sp>
      <xdr:sp>
        <xdr:nvSpPr>
          <xdr:cNvPr id="487" name="Arc 487"/>
          <xdr:cNvSpPr>
            <a:spLocks/>
          </xdr:cNvSpPr>
        </xdr:nvSpPr>
        <xdr:spPr>
          <a:xfrm rot="6339750">
            <a:off x="960" y="1215"/>
            <a:ext cx="22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Arc 488"/>
          <xdr:cNvSpPr>
            <a:spLocks/>
          </xdr:cNvSpPr>
        </xdr:nvSpPr>
        <xdr:spPr>
          <a:xfrm rot="4600195">
            <a:off x="909" y="1249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AutoShape 489"/>
          <xdr:cNvSpPr>
            <a:spLocks/>
          </xdr:cNvSpPr>
        </xdr:nvSpPr>
        <xdr:spPr>
          <a:xfrm rot="5660067">
            <a:off x="891" y="1258"/>
            <a:ext cx="18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Polygon 490"/>
          <xdr:cNvSpPr>
            <a:spLocks/>
          </xdr:cNvSpPr>
        </xdr:nvSpPr>
        <xdr:spPr>
          <a:xfrm>
            <a:off x="911" y="1217"/>
            <a:ext cx="137" cy="82"/>
          </a:xfrm>
          <a:custGeom>
            <a:pathLst>
              <a:path h="82" w="137">
                <a:moveTo>
                  <a:pt x="125" y="6"/>
                </a:moveTo>
                <a:lnTo>
                  <a:pt x="137" y="6"/>
                </a:lnTo>
                <a:lnTo>
                  <a:pt x="137" y="0"/>
                </a:lnTo>
                <a:lnTo>
                  <a:pt x="63" y="0"/>
                </a:lnTo>
                <a:lnTo>
                  <a:pt x="0" y="38"/>
                </a:lnTo>
                <a:lnTo>
                  <a:pt x="0" y="82"/>
                </a:lnTo>
                <a:lnTo>
                  <a:pt x="8" y="82"/>
                </a:lnTo>
                <a:lnTo>
                  <a:pt x="8" y="7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TextBox 491"/>
          <xdr:cNvSpPr txBox="1">
            <a:spLocks noChangeArrowheads="1"/>
          </xdr:cNvSpPr>
        </xdr:nvSpPr>
        <xdr:spPr>
          <a:xfrm>
            <a:off x="920" y="121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492" name="TextBox 492"/>
          <xdr:cNvSpPr txBox="1">
            <a:spLocks noChangeArrowheads="1"/>
          </xdr:cNvSpPr>
        </xdr:nvSpPr>
        <xdr:spPr>
          <a:xfrm>
            <a:off x="974" y="1224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120°</a:t>
            </a:r>
          </a:p>
        </xdr:txBody>
      </xdr:sp>
      <xdr:sp>
        <xdr:nvSpPr>
          <xdr:cNvPr id="493" name="TextBox 493"/>
          <xdr:cNvSpPr txBox="1">
            <a:spLocks noChangeArrowheads="1"/>
          </xdr:cNvSpPr>
        </xdr:nvSpPr>
        <xdr:spPr>
          <a:xfrm>
            <a:off x="920" y="128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94" name="TextBox 494"/>
          <xdr:cNvSpPr txBox="1">
            <a:spLocks noChangeArrowheads="1"/>
          </xdr:cNvSpPr>
        </xdr:nvSpPr>
        <xdr:spPr>
          <a:xfrm>
            <a:off x="1036" y="122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495" name="TextBox 495"/>
          <xdr:cNvSpPr txBox="1">
            <a:spLocks noChangeArrowheads="1"/>
          </xdr:cNvSpPr>
        </xdr:nvSpPr>
        <xdr:spPr>
          <a:xfrm>
            <a:off x="988" y="120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80</a:t>
            </a:r>
          </a:p>
        </xdr:txBody>
      </xdr:sp>
      <xdr:sp>
        <xdr:nvSpPr>
          <xdr:cNvPr id="496" name="TextBox 496"/>
          <xdr:cNvSpPr txBox="1">
            <a:spLocks noChangeArrowheads="1"/>
          </xdr:cNvSpPr>
        </xdr:nvSpPr>
        <xdr:spPr>
          <a:xfrm>
            <a:off x="882" y="127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497" name="Line 497"/>
          <xdr:cNvSpPr>
            <a:spLocks/>
          </xdr:cNvSpPr>
        </xdr:nvSpPr>
        <xdr:spPr>
          <a:xfrm flipH="1" flipV="1">
            <a:off x="889" y="1219"/>
            <a:ext cx="18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498"/>
          <xdr:cNvSpPr>
            <a:spLocks/>
          </xdr:cNvSpPr>
        </xdr:nvSpPr>
        <xdr:spPr>
          <a:xfrm flipH="1">
            <a:off x="890" y="1213"/>
            <a:ext cx="7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TextBox 499"/>
          <xdr:cNvSpPr txBox="1">
            <a:spLocks noChangeArrowheads="1"/>
          </xdr:cNvSpPr>
        </xdr:nvSpPr>
        <xdr:spPr>
          <a:xfrm>
            <a:off x="866" y="1209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60°</a:t>
            </a:r>
          </a:p>
        </xdr:txBody>
      </xdr:sp>
    </xdr:grpSp>
    <xdr:clientData/>
  </xdr:twoCellAnchor>
  <xdr:twoCellAnchor>
    <xdr:from>
      <xdr:col>3</xdr:col>
      <xdr:colOff>314325</xdr:colOff>
      <xdr:row>11</xdr:row>
      <xdr:rowOff>57150</xdr:rowOff>
    </xdr:from>
    <xdr:to>
      <xdr:col>3</xdr:col>
      <xdr:colOff>2590800</xdr:colOff>
      <xdr:row>11</xdr:row>
      <xdr:rowOff>152400</xdr:rowOff>
    </xdr:to>
    <xdr:grpSp>
      <xdr:nvGrpSpPr>
        <xdr:cNvPr id="500" name="Group 500"/>
        <xdr:cNvGrpSpPr>
          <a:grpSpLocks/>
        </xdr:cNvGrpSpPr>
      </xdr:nvGrpSpPr>
      <xdr:grpSpPr>
        <a:xfrm>
          <a:off x="9582150" y="10972800"/>
          <a:ext cx="2276475" cy="95250"/>
          <a:chOff x="880" y="1361"/>
          <a:chExt cx="209" cy="71"/>
        </a:xfrm>
        <a:solidFill>
          <a:srgbClr val="FFFFFF"/>
        </a:solidFill>
      </xdr:grpSpPr>
      <xdr:sp>
        <xdr:nvSpPr>
          <xdr:cNvPr id="501" name="Arc 501"/>
          <xdr:cNvSpPr>
            <a:spLocks/>
          </xdr:cNvSpPr>
        </xdr:nvSpPr>
        <xdr:spPr>
          <a:xfrm rot="5171154">
            <a:off x="903" y="138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Polygon 502"/>
          <xdr:cNvSpPr>
            <a:spLocks/>
          </xdr:cNvSpPr>
        </xdr:nvSpPr>
        <xdr:spPr>
          <a:xfrm>
            <a:off x="900" y="1387"/>
            <a:ext cx="161" cy="42"/>
          </a:xfrm>
          <a:custGeom>
            <a:pathLst>
              <a:path h="42" w="161">
                <a:moveTo>
                  <a:pt x="18" y="24"/>
                </a:moveTo>
                <a:lnTo>
                  <a:pt x="0" y="39"/>
                </a:lnTo>
                <a:lnTo>
                  <a:pt x="6" y="0"/>
                </a:lnTo>
                <a:lnTo>
                  <a:pt x="154" y="0"/>
                </a:lnTo>
                <a:lnTo>
                  <a:pt x="161" y="42"/>
                </a:lnTo>
                <a:lnTo>
                  <a:pt x="146" y="27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TextBox 503"/>
          <xdr:cNvSpPr txBox="1">
            <a:spLocks noChangeArrowheads="1"/>
          </xdr:cNvSpPr>
        </xdr:nvSpPr>
        <xdr:spPr>
          <a:xfrm>
            <a:off x="963" y="1361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420</a:t>
            </a:r>
          </a:p>
        </xdr:txBody>
      </xdr:sp>
      <xdr:sp>
        <xdr:nvSpPr>
          <xdr:cNvPr id="504" name="TextBox 504"/>
          <xdr:cNvSpPr txBox="1">
            <a:spLocks noChangeArrowheads="1"/>
          </xdr:cNvSpPr>
        </xdr:nvSpPr>
        <xdr:spPr>
          <a:xfrm>
            <a:off x="880" y="138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505" name="TextBox 505"/>
          <xdr:cNvSpPr txBox="1">
            <a:spLocks noChangeArrowheads="1"/>
          </xdr:cNvSpPr>
        </xdr:nvSpPr>
        <xdr:spPr>
          <a:xfrm>
            <a:off x="916" y="140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506" name="TextBox 506"/>
          <xdr:cNvSpPr txBox="1">
            <a:spLocks noChangeArrowheads="1"/>
          </xdr:cNvSpPr>
        </xdr:nvSpPr>
        <xdr:spPr>
          <a:xfrm>
            <a:off x="918" y="138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507" name="AutoShape 507"/>
          <xdr:cNvSpPr>
            <a:spLocks/>
          </xdr:cNvSpPr>
        </xdr:nvSpPr>
        <xdr:spPr>
          <a:xfrm rot="10820893">
            <a:off x="910" y="136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TextBox 508"/>
          <xdr:cNvSpPr txBox="1">
            <a:spLocks noChangeArrowheads="1"/>
          </xdr:cNvSpPr>
        </xdr:nvSpPr>
        <xdr:spPr>
          <a:xfrm>
            <a:off x="1020" y="141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509" name="TextBox 509"/>
          <xdr:cNvSpPr txBox="1">
            <a:spLocks noChangeArrowheads="1"/>
          </xdr:cNvSpPr>
        </xdr:nvSpPr>
        <xdr:spPr>
          <a:xfrm>
            <a:off x="1067" y="139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510" name="Arc 510"/>
          <xdr:cNvSpPr>
            <a:spLocks/>
          </xdr:cNvSpPr>
        </xdr:nvSpPr>
        <xdr:spPr>
          <a:xfrm rot="-11257690">
            <a:off x="1039" y="138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TextBox 511"/>
          <xdr:cNvSpPr txBox="1">
            <a:spLocks noChangeArrowheads="1"/>
          </xdr:cNvSpPr>
        </xdr:nvSpPr>
        <xdr:spPr>
          <a:xfrm>
            <a:off x="1013" y="139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</xdr:grpSp>
    <xdr:clientData/>
  </xdr:twoCellAnchor>
  <xdr:twoCellAnchor>
    <xdr:from>
      <xdr:col>3</xdr:col>
      <xdr:colOff>371475</xdr:colOff>
      <xdr:row>12</xdr:row>
      <xdr:rowOff>47625</xdr:rowOff>
    </xdr:from>
    <xdr:to>
      <xdr:col>3</xdr:col>
      <xdr:colOff>2457450</xdr:colOff>
      <xdr:row>12</xdr:row>
      <xdr:rowOff>133350</xdr:rowOff>
    </xdr:to>
    <xdr:grpSp>
      <xdr:nvGrpSpPr>
        <xdr:cNvPr id="512" name="Group 512"/>
        <xdr:cNvGrpSpPr>
          <a:grpSpLocks/>
        </xdr:cNvGrpSpPr>
      </xdr:nvGrpSpPr>
      <xdr:grpSpPr>
        <a:xfrm>
          <a:off x="9639300" y="11125200"/>
          <a:ext cx="2085975" cy="85725"/>
          <a:chOff x="859" y="1501"/>
          <a:chExt cx="115" cy="49"/>
        </a:xfrm>
        <a:solidFill>
          <a:srgbClr val="FFFFFF"/>
        </a:solidFill>
      </xdr:grpSpPr>
      <xdr:sp>
        <xdr:nvSpPr>
          <xdr:cNvPr id="513" name="Polygon 513"/>
          <xdr:cNvSpPr>
            <a:spLocks/>
          </xdr:cNvSpPr>
        </xdr:nvSpPr>
        <xdr:spPr>
          <a:xfrm rot="10800000">
            <a:off x="866" y="1526"/>
            <a:ext cx="107" cy="4"/>
          </a:xfrm>
          <a:custGeom>
            <a:pathLst>
              <a:path h="4" w="107">
                <a:moveTo>
                  <a:pt x="8" y="0"/>
                </a:moveTo>
                <a:lnTo>
                  <a:pt x="0" y="0"/>
                </a:lnTo>
                <a:lnTo>
                  <a:pt x="0" y="4"/>
                </a:lnTo>
                <a:lnTo>
                  <a:pt x="107" y="4"/>
                </a:lnTo>
                <a:lnTo>
                  <a:pt x="107" y="0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TextBox 514"/>
          <xdr:cNvSpPr txBox="1">
            <a:spLocks noChangeArrowheads="1"/>
          </xdr:cNvSpPr>
        </xdr:nvSpPr>
        <xdr:spPr>
          <a:xfrm>
            <a:off x="890" y="1501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</a:t>
            </a:r>
          </a:p>
        </xdr:txBody>
      </xdr:sp>
      <xdr:sp>
        <xdr:nvSpPr>
          <xdr:cNvPr id="515" name="AutoShape 515"/>
          <xdr:cNvSpPr>
            <a:spLocks/>
          </xdr:cNvSpPr>
        </xdr:nvSpPr>
        <xdr:spPr>
          <a:xfrm rot="10847381">
            <a:off x="942" y="1506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TextBox 516"/>
          <xdr:cNvSpPr txBox="1">
            <a:spLocks noChangeArrowheads="1"/>
          </xdr:cNvSpPr>
        </xdr:nvSpPr>
        <xdr:spPr>
          <a:xfrm>
            <a:off x="961" y="1534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17" name="TextBox 517"/>
          <xdr:cNvSpPr txBox="1">
            <a:spLocks noChangeArrowheads="1"/>
          </xdr:cNvSpPr>
        </xdr:nvSpPr>
        <xdr:spPr>
          <a:xfrm>
            <a:off x="859" y="1534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</xdr:grpSp>
    <xdr:clientData/>
  </xdr:twoCellAnchor>
  <xdr:twoCellAnchor>
    <xdr:from>
      <xdr:col>3</xdr:col>
      <xdr:colOff>590550</xdr:colOff>
      <xdr:row>3</xdr:row>
      <xdr:rowOff>1171575</xdr:rowOff>
    </xdr:from>
    <xdr:to>
      <xdr:col>3</xdr:col>
      <xdr:colOff>2514600</xdr:colOff>
      <xdr:row>5</xdr:row>
      <xdr:rowOff>85725</xdr:rowOff>
    </xdr:to>
    <xdr:grpSp>
      <xdr:nvGrpSpPr>
        <xdr:cNvPr id="518" name="Group 518"/>
        <xdr:cNvGrpSpPr>
          <a:grpSpLocks/>
        </xdr:cNvGrpSpPr>
      </xdr:nvGrpSpPr>
      <xdr:grpSpPr>
        <a:xfrm>
          <a:off x="9858375" y="4714875"/>
          <a:ext cx="1924050" cy="1276350"/>
          <a:chOff x="916" y="478"/>
          <a:chExt cx="177" cy="130"/>
        </a:xfrm>
        <a:solidFill>
          <a:srgbClr val="FFFFFF"/>
        </a:solidFill>
      </xdr:grpSpPr>
      <xdr:sp>
        <xdr:nvSpPr>
          <xdr:cNvPr id="519" name="TextBox 519"/>
          <xdr:cNvSpPr txBox="1">
            <a:spLocks noChangeArrowheads="1"/>
          </xdr:cNvSpPr>
        </xdr:nvSpPr>
        <xdr:spPr>
          <a:xfrm>
            <a:off x="989" y="58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175</a:t>
            </a:r>
          </a:p>
        </xdr:txBody>
      </xdr:sp>
      <xdr:sp>
        <xdr:nvSpPr>
          <xdr:cNvPr id="520" name="AutoShape 520"/>
          <xdr:cNvSpPr>
            <a:spLocks/>
          </xdr:cNvSpPr>
        </xdr:nvSpPr>
        <xdr:spPr>
          <a:xfrm rot="4485538">
            <a:off x="916" y="544"/>
            <a:ext cx="29" cy="15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Polygon 521"/>
          <xdr:cNvSpPr>
            <a:spLocks/>
          </xdr:cNvSpPr>
        </xdr:nvSpPr>
        <xdr:spPr>
          <a:xfrm>
            <a:off x="945" y="494"/>
            <a:ext cx="110" cy="95"/>
          </a:xfrm>
          <a:custGeom>
            <a:pathLst>
              <a:path h="76" w="92">
                <a:moveTo>
                  <a:pt x="72" y="19"/>
                </a:moveTo>
                <a:lnTo>
                  <a:pt x="74" y="9"/>
                </a:lnTo>
                <a:lnTo>
                  <a:pt x="92" y="8"/>
                </a:lnTo>
                <a:lnTo>
                  <a:pt x="92" y="76"/>
                </a:lnTo>
                <a:lnTo>
                  <a:pt x="9" y="76"/>
                </a:lnTo>
                <a:lnTo>
                  <a:pt x="0" y="40"/>
                </a:lnTo>
                <a:lnTo>
                  <a:pt x="14" y="2"/>
                </a:lnTo>
                <a:lnTo>
                  <a:pt x="33" y="0"/>
                </a:lnTo>
                <a:lnTo>
                  <a:pt x="34" y="3"/>
                </a:lnTo>
                <a:lnTo>
                  <a:pt x="25" y="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TextBox 522"/>
          <xdr:cNvSpPr txBox="1">
            <a:spLocks noChangeArrowheads="1"/>
          </xdr:cNvSpPr>
        </xdr:nvSpPr>
        <xdr:spPr>
          <a:xfrm>
            <a:off x="955" y="532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160°</a:t>
            </a:r>
          </a:p>
        </xdr:txBody>
      </xdr:sp>
      <xdr:sp>
        <xdr:nvSpPr>
          <xdr:cNvPr id="523" name="Arc 523"/>
          <xdr:cNvSpPr>
            <a:spLocks/>
          </xdr:cNvSpPr>
        </xdr:nvSpPr>
        <xdr:spPr>
          <a:xfrm rot="25457622">
            <a:off x="936" y="528"/>
            <a:ext cx="25" cy="32"/>
          </a:xfrm>
          <a:prstGeom prst="arc">
            <a:avLst>
              <a:gd name="adj" fmla="val -585118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TextBox 524"/>
          <xdr:cNvSpPr txBox="1">
            <a:spLocks noChangeArrowheads="1"/>
          </xdr:cNvSpPr>
        </xdr:nvSpPr>
        <xdr:spPr>
          <a:xfrm>
            <a:off x="962" y="47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525" name="TextBox 525"/>
          <xdr:cNvSpPr txBox="1">
            <a:spLocks noChangeArrowheads="1"/>
          </xdr:cNvSpPr>
        </xdr:nvSpPr>
        <xdr:spPr>
          <a:xfrm>
            <a:off x="1071" y="507"/>
            <a:ext cx="2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87°</a:t>
            </a:r>
          </a:p>
        </xdr:txBody>
      </xdr:sp>
      <xdr:sp>
        <xdr:nvSpPr>
          <xdr:cNvPr id="526" name="TextBox 526"/>
          <xdr:cNvSpPr txBox="1">
            <a:spLocks noChangeArrowheads="1"/>
          </xdr:cNvSpPr>
        </xdr:nvSpPr>
        <xdr:spPr>
          <a:xfrm>
            <a:off x="1026" y="56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27" name="TextBox 527"/>
          <xdr:cNvSpPr txBox="1">
            <a:spLocks noChangeArrowheads="1"/>
          </xdr:cNvSpPr>
        </xdr:nvSpPr>
        <xdr:spPr>
          <a:xfrm>
            <a:off x="976" y="49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28" name="TextBox 528"/>
          <xdr:cNvSpPr txBox="1">
            <a:spLocks noChangeArrowheads="1"/>
          </xdr:cNvSpPr>
        </xdr:nvSpPr>
        <xdr:spPr>
          <a:xfrm>
            <a:off x="1033" y="48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35</a:t>
            </a:r>
          </a:p>
        </xdr:txBody>
      </xdr:sp>
      <xdr:sp>
        <xdr:nvSpPr>
          <xdr:cNvPr id="529" name="TextBox 529"/>
          <xdr:cNvSpPr txBox="1">
            <a:spLocks noChangeArrowheads="1"/>
          </xdr:cNvSpPr>
        </xdr:nvSpPr>
        <xdr:spPr>
          <a:xfrm>
            <a:off x="930" y="55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85</a:t>
            </a:r>
          </a:p>
        </xdr:txBody>
      </xdr:sp>
      <xdr:sp>
        <xdr:nvSpPr>
          <xdr:cNvPr id="530" name="TextBox 530"/>
          <xdr:cNvSpPr txBox="1">
            <a:spLocks noChangeArrowheads="1"/>
          </xdr:cNvSpPr>
        </xdr:nvSpPr>
        <xdr:spPr>
          <a:xfrm>
            <a:off x="1010" y="50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22</a:t>
            </a:r>
          </a:p>
        </xdr:txBody>
      </xdr:sp>
      <xdr:sp>
        <xdr:nvSpPr>
          <xdr:cNvPr id="531" name="Arc 531"/>
          <xdr:cNvSpPr>
            <a:spLocks/>
          </xdr:cNvSpPr>
        </xdr:nvSpPr>
        <xdr:spPr>
          <a:xfrm rot="19932394" flipV="1">
            <a:off x="952" y="482"/>
            <a:ext cx="16" cy="26"/>
          </a:xfrm>
          <a:prstGeom prst="arc">
            <a:avLst>
              <a:gd name="adj1" fmla="val -32036624"/>
              <a:gd name="adj2" fmla="val -14556356"/>
              <a:gd name="adj3" fmla="val -234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Arc 532"/>
          <xdr:cNvSpPr>
            <a:spLocks/>
          </xdr:cNvSpPr>
        </xdr:nvSpPr>
        <xdr:spPr>
          <a:xfrm rot="14848138" flipV="1">
            <a:off x="938" y="577"/>
            <a:ext cx="26" cy="16"/>
          </a:xfrm>
          <a:prstGeom prst="arc">
            <a:avLst>
              <a:gd name="adj1" fmla="val -32036624"/>
              <a:gd name="adj2" fmla="val -14556356"/>
              <a:gd name="adj3" fmla="val -234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Arc 533"/>
          <xdr:cNvSpPr>
            <a:spLocks/>
          </xdr:cNvSpPr>
        </xdr:nvSpPr>
        <xdr:spPr>
          <a:xfrm rot="9249733" flipV="1">
            <a:off x="1044" y="577"/>
            <a:ext cx="16" cy="26"/>
          </a:xfrm>
          <a:prstGeom prst="arc">
            <a:avLst>
              <a:gd name="adj1" fmla="val -32036624"/>
              <a:gd name="adj2" fmla="val -14556356"/>
              <a:gd name="adj3" fmla="val -234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Arc 534"/>
          <xdr:cNvSpPr>
            <a:spLocks/>
          </xdr:cNvSpPr>
        </xdr:nvSpPr>
        <xdr:spPr>
          <a:xfrm rot="3421551" flipV="1">
            <a:off x="1048" y="498"/>
            <a:ext cx="26" cy="11"/>
          </a:xfrm>
          <a:prstGeom prst="arc">
            <a:avLst>
              <a:gd name="adj1" fmla="val -32036624"/>
              <a:gd name="adj2" fmla="val -20922662"/>
              <a:gd name="adj3" fmla="val -234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Arc 535"/>
          <xdr:cNvSpPr>
            <a:spLocks/>
          </xdr:cNvSpPr>
        </xdr:nvSpPr>
        <xdr:spPr>
          <a:xfrm rot="19161207" flipV="1">
            <a:off x="1023" y="487"/>
            <a:ext cx="11" cy="26"/>
          </a:xfrm>
          <a:prstGeom prst="arc">
            <a:avLst>
              <a:gd name="adj1" fmla="val -32036624"/>
              <a:gd name="adj2" fmla="val -20922662"/>
              <a:gd name="adj3" fmla="val -234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TextBox 536"/>
          <xdr:cNvSpPr txBox="1">
            <a:spLocks noChangeArrowheads="1"/>
          </xdr:cNvSpPr>
        </xdr:nvSpPr>
        <xdr:spPr>
          <a:xfrm>
            <a:off x="1032" y="508"/>
            <a:ext cx="22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537" name="TextBox 537"/>
          <xdr:cNvSpPr txBox="1">
            <a:spLocks noChangeArrowheads="1"/>
          </xdr:cNvSpPr>
        </xdr:nvSpPr>
        <xdr:spPr>
          <a:xfrm>
            <a:off x="962" y="566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100°</a:t>
            </a:r>
          </a:p>
        </xdr:txBody>
      </xdr:sp>
      <xdr:sp>
        <xdr:nvSpPr>
          <xdr:cNvPr id="538" name="Line 538"/>
          <xdr:cNvSpPr>
            <a:spLocks/>
          </xdr:cNvSpPr>
        </xdr:nvSpPr>
        <xdr:spPr>
          <a:xfrm>
            <a:off x="1052" y="509"/>
            <a:ext cx="2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TextBox 539"/>
          <xdr:cNvSpPr txBox="1">
            <a:spLocks noChangeArrowheads="1"/>
          </xdr:cNvSpPr>
        </xdr:nvSpPr>
        <xdr:spPr>
          <a:xfrm>
            <a:off x="959" y="50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93°</a:t>
            </a:r>
          </a:p>
        </xdr:txBody>
      </xdr:sp>
      <xdr:sp>
        <xdr:nvSpPr>
          <xdr:cNvPr id="540" name="TextBox 540"/>
          <xdr:cNvSpPr txBox="1">
            <a:spLocks noChangeArrowheads="1"/>
          </xdr:cNvSpPr>
        </xdr:nvSpPr>
        <xdr:spPr>
          <a:xfrm>
            <a:off x="1055" y="533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143</a:t>
            </a:r>
          </a:p>
        </xdr:txBody>
      </xdr:sp>
      <xdr:sp>
        <xdr:nvSpPr>
          <xdr:cNvPr id="541" name="TextBox 541"/>
          <xdr:cNvSpPr txBox="1">
            <a:spLocks noChangeArrowheads="1"/>
          </xdr:cNvSpPr>
        </xdr:nvSpPr>
        <xdr:spPr>
          <a:xfrm>
            <a:off x="933" y="50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</a:t>
            </a:r>
          </a:p>
        </xdr:txBody>
      </xdr:sp>
    </xdr:grpSp>
    <xdr:clientData/>
  </xdr:twoCellAnchor>
  <xdr:twoCellAnchor>
    <xdr:from>
      <xdr:col>0</xdr:col>
      <xdr:colOff>447675</xdr:colOff>
      <xdr:row>13</xdr:row>
      <xdr:rowOff>0</xdr:rowOff>
    </xdr:from>
    <xdr:to>
      <xdr:col>0</xdr:col>
      <xdr:colOff>2324100</xdr:colOff>
      <xdr:row>14</xdr:row>
      <xdr:rowOff>0</xdr:rowOff>
    </xdr:to>
    <xdr:grpSp>
      <xdr:nvGrpSpPr>
        <xdr:cNvPr id="542" name="Group 542"/>
        <xdr:cNvGrpSpPr>
          <a:grpSpLocks/>
        </xdr:cNvGrpSpPr>
      </xdr:nvGrpSpPr>
      <xdr:grpSpPr>
        <a:xfrm>
          <a:off x="447675" y="11239500"/>
          <a:ext cx="1876425" cy="161925"/>
          <a:chOff x="47" y="1556"/>
          <a:chExt cx="172" cy="119"/>
        </a:xfrm>
        <a:solidFill>
          <a:srgbClr val="FFFFFF"/>
        </a:solidFill>
      </xdr:grpSpPr>
      <xdr:sp>
        <xdr:nvSpPr>
          <xdr:cNvPr id="543" name="Polygon 543"/>
          <xdr:cNvSpPr>
            <a:spLocks/>
          </xdr:cNvSpPr>
        </xdr:nvSpPr>
        <xdr:spPr>
          <a:xfrm>
            <a:off x="85" y="1567"/>
            <a:ext cx="98" cy="84"/>
          </a:xfrm>
          <a:custGeom>
            <a:pathLst>
              <a:path h="84" w="98">
                <a:moveTo>
                  <a:pt x="56" y="6"/>
                </a:moveTo>
                <a:lnTo>
                  <a:pt x="74" y="21"/>
                </a:lnTo>
                <a:lnTo>
                  <a:pt x="0" y="5"/>
                </a:lnTo>
                <a:lnTo>
                  <a:pt x="1" y="84"/>
                </a:lnTo>
                <a:lnTo>
                  <a:pt x="98" y="84"/>
                </a:lnTo>
                <a:lnTo>
                  <a:pt x="98" y="9"/>
                </a:lnTo>
                <a:lnTo>
                  <a:pt x="34" y="0"/>
                </a:lnTo>
                <a:lnTo>
                  <a:pt x="52" y="13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TextBox 544"/>
          <xdr:cNvSpPr txBox="1">
            <a:spLocks noChangeArrowheads="1"/>
          </xdr:cNvSpPr>
        </xdr:nvSpPr>
        <xdr:spPr>
          <a:xfrm>
            <a:off x="122" y="1654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545" name="TextBox 545"/>
          <xdr:cNvSpPr txBox="1">
            <a:spLocks noChangeArrowheads="1"/>
          </xdr:cNvSpPr>
        </xdr:nvSpPr>
        <xdr:spPr>
          <a:xfrm>
            <a:off x="154" y="155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67</a:t>
            </a:r>
          </a:p>
        </xdr:txBody>
      </xdr:sp>
      <xdr:sp>
        <xdr:nvSpPr>
          <xdr:cNvPr id="546" name="TextBox 546"/>
          <xdr:cNvSpPr txBox="1">
            <a:spLocks noChangeArrowheads="1"/>
          </xdr:cNvSpPr>
        </xdr:nvSpPr>
        <xdr:spPr>
          <a:xfrm>
            <a:off x="150" y="160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47" name="Arc 547"/>
          <xdr:cNvSpPr>
            <a:spLocks/>
          </xdr:cNvSpPr>
        </xdr:nvSpPr>
        <xdr:spPr>
          <a:xfrm rot="15971154">
            <a:off x="163" y="1625"/>
            <a:ext cx="21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Arc 548"/>
          <xdr:cNvSpPr>
            <a:spLocks/>
          </xdr:cNvSpPr>
        </xdr:nvSpPr>
        <xdr:spPr>
          <a:xfrm rot="220907">
            <a:off x="85" y="1631"/>
            <a:ext cx="22" cy="2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TextBox 549"/>
          <xdr:cNvSpPr txBox="1">
            <a:spLocks noChangeArrowheads="1"/>
          </xdr:cNvSpPr>
        </xdr:nvSpPr>
        <xdr:spPr>
          <a:xfrm>
            <a:off x="90" y="161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50" name="AutoShape 550"/>
          <xdr:cNvSpPr>
            <a:spLocks/>
          </xdr:cNvSpPr>
        </xdr:nvSpPr>
        <xdr:spPr>
          <a:xfrm rot="5328581">
            <a:off x="64" y="1627"/>
            <a:ext cx="21" cy="14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TextBox 551"/>
          <xdr:cNvSpPr txBox="1">
            <a:spLocks noChangeArrowheads="1"/>
          </xdr:cNvSpPr>
        </xdr:nvSpPr>
        <xdr:spPr>
          <a:xfrm>
            <a:off x="47" y="159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552" name="TextBox 552"/>
          <xdr:cNvSpPr txBox="1">
            <a:spLocks noChangeArrowheads="1"/>
          </xdr:cNvSpPr>
        </xdr:nvSpPr>
        <xdr:spPr>
          <a:xfrm>
            <a:off x="190" y="160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100</a:t>
            </a:r>
          </a:p>
        </xdr:txBody>
      </xdr:sp>
      <xdr:sp>
        <xdr:nvSpPr>
          <xdr:cNvPr id="553" name="TextBox 553"/>
          <xdr:cNvSpPr txBox="1">
            <a:spLocks noChangeArrowheads="1"/>
          </xdr:cNvSpPr>
        </xdr:nvSpPr>
        <xdr:spPr>
          <a:xfrm>
            <a:off x="129" y="159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54" name="TextBox 554"/>
          <xdr:cNvSpPr txBox="1">
            <a:spLocks noChangeArrowheads="1"/>
          </xdr:cNvSpPr>
        </xdr:nvSpPr>
        <xdr:spPr>
          <a:xfrm>
            <a:off x="96" y="155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55" name="TextBox 555"/>
          <xdr:cNvSpPr txBox="1">
            <a:spLocks noChangeArrowheads="1"/>
          </xdr:cNvSpPr>
        </xdr:nvSpPr>
        <xdr:spPr>
          <a:xfrm>
            <a:off x="95" y="158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67</a:t>
            </a:r>
          </a:p>
        </xdr:txBody>
      </xdr:sp>
    </xdr:grpSp>
    <xdr:clientData/>
  </xdr:twoCellAnchor>
  <xdr:twoCellAnchor>
    <xdr:from>
      <xdr:col>1</xdr:col>
      <xdr:colOff>590550</xdr:colOff>
      <xdr:row>13</xdr:row>
      <xdr:rowOff>19050</xdr:rowOff>
    </xdr:from>
    <xdr:to>
      <xdr:col>1</xdr:col>
      <xdr:colOff>2552700</xdr:colOff>
      <xdr:row>13</xdr:row>
      <xdr:rowOff>152400</xdr:rowOff>
    </xdr:to>
    <xdr:grpSp>
      <xdr:nvGrpSpPr>
        <xdr:cNvPr id="556" name="Group 556"/>
        <xdr:cNvGrpSpPr>
          <a:grpSpLocks/>
        </xdr:cNvGrpSpPr>
      </xdr:nvGrpSpPr>
      <xdr:grpSpPr>
        <a:xfrm>
          <a:off x="3552825" y="11258550"/>
          <a:ext cx="1962150" cy="133350"/>
          <a:chOff x="332" y="1587"/>
          <a:chExt cx="180" cy="99"/>
        </a:xfrm>
        <a:solidFill>
          <a:srgbClr val="FFFFFF"/>
        </a:solidFill>
      </xdr:grpSpPr>
      <xdr:sp>
        <xdr:nvSpPr>
          <xdr:cNvPr id="557" name="Arc 557"/>
          <xdr:cNvSpPr>
            <a:spLocks/>
          </xdr:cNvSpPr>
        </xdr:nvSpPr>
        <xdr:spPr>
          <a:xfrm rot="5171154">
            <a:off x="397" y="1608"/>
            <a:ext cx="20" cy="15"/>
          </a:xfrm>
          <a:prstGeom prst="arc">
            <a:avLst>
              <a:gd name="adj1" fmla="val -20017842"/>
              <a:gd name="adj2" fmla="val 4122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Arc 558"/>
          <xdr:cNvSpPr>
            <a:spLocks/>
          </xdr:cNvSpPr>
        </xdr:nvSpPr>
        <xdr:spPr>
          <a:xfrm rot="15971154">
            <a:off x="377" y="1639"/>
            <a:ext cx="21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AutoShape 559"/>
          <xdr:cNvSpPr>
            <a:spLocks/>
          </xdr:cNvSpPr>
        </xdr:nvSpPr>
        <xdr:spPr>
          <a:xfrm rot="10645393">
            <a:off x="494" y="1631"/>
            <a:ext cx="8" cy="20"/>
          </a:xfrm>
          <a:prstGeom prst="triangle">
            <a:avLst>
              <a:gd name="adj" fmla="val 779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Polygon 560"/>
          <xdr:cNvSpPr>
            <a:spLocks/>
          </xdr:cNvSpPr>
        </xdr:nvSpPr>
        <xdr:spPr>
          <a:xfrm>
            <a:off x="335" y="1587"/>
            <a:ext cx="170" cy="74"/>
          </a:xfrm>
          <a:custGeom>
            <a:pathLst>
              <a:path h="74" w="170">
                <a:moveTo>
                  <a:pt x="153" y="74"/>
                </a:moveTo>
                <a:lnTo>
                  <a:pt x="170" y="74"/>
                </a:lnTo>
                <a:lnTo>
                  <a:pt x="170" y="68"/>
                </a:lnTo>
                <a:lnTo>
                  <a:pt x="118" y="68"/>
                </a:lnTo>
                <a:lnTo>
                  <a:pt x="64" y="0"/>
                </a:lnTo>
                <a:lnTo>
                  <a:pt x="63" y="68"/>
                </a:lnTo>
                <a:lnTo>
                  <a:pt x="0" y="68"/>
                </a:lnTo>
                <a:lnTo>
                  <a:pt x="0" y="72"/>
                </a:lnTo>
                <a:lnTo>
                  <a:pt x="12" y="7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TextBox 561"/>
          <xdr:cNvSpPr txBox="1">
            <a:spLocks noChangeArrowheads="1"/>
          </xdr:cNvSpPr>
        </xdr:nvSpPr>
        <xdr:spPr>
          <a:xfrm>
            <a:off x="466" y="162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50</a:t>
            </a:r>
          </a:p>
        </xdr:txBody>
      </xdr:sp>
      <xdr:sp>
        <xdr:nvSpPr>
          <xdr:cNvPr id="562" name="TextBox 562"/>
          <xdr:cNvSpPr txBox="1">
            <a:spLocks noChangeArrowheads="1"/>
          </xdr:cNvSpPr>
        </xdr:nvSpPr>
        <xdr:spPr>
          <a:xfrm>
            <a:off x="401" y="162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45°</a:t>
            </a:r>
          </a:p>
        </xdr:txBody>
      </xdr:sp>
      <xdr:sp>
        <xdr:nvSpPr>
          <xdr:cNvPr id="563" name="TextBox 563"/>
          <xdr:cNvSpPr txBox="1">
            <a:spLocks noChangeArrowheads="1"/>
          </xdr:cNvSpPr>
        </xdr:nvSpPr>
        <xdr:spPr>
          <a:xfrm>
            <a:off x="367" y="163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64" name="TextBox 564"/>
          <xdr:cNvSpPr txBox="1">
            <a:spLocks noChangeArrowheads="1"/>
          </xdr:cNvSpPr>
        </xdr:nvSpPr>
        <xdr:spPr>
          <a:xfrm>
            <a:off x="490" y="166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65" name="TextBox 565"/>
          <xdr:cNvSpPr txBox="1">
            <a:spLocks noChangeArrowheads="1"/>
          </xdr:cNvSpPr>
        </xdr:nvSpPr>
        <xdr:spPr>
          <a:xfrm>
            <a:off x="419" y="159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</a:t>
            </a:r>
          </a:p>
        </xdr:txBody>
      </xdr:sp>
      <xdr:sp>
        <xdr:nvSpPr>
          <xdr:cNvPr id="566" name="TextBox 566"/>
          <xdr:cNvSpPr txBox="1">
            <a:spLocks noChangeArrowheads="1"/>
          </xdr:cNvSpPr>
        </xdr:nvSpPr>
        <xdr:spPr>
          <a:xfrm>
            <a:off x="341" y="163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567" name="TextBox 567"/>
          <xdr:cNvSpPr txBox="1">
            <a:spLocks noChangeArrowheads="1"/>
          </xdr:cNvSpPr>
        </xdr:nvSpPr>
        <xdr:spPr>
          <a:xfrm>
            <a:off x="332" y="165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68" name="TextBox 568"/>
          <xdr:cNvSpPr txBox="1">
            <a:spLocks noChangeArrowheads="1"/>
          </xdr:cNvSpPr>
        </xdr:nvSpPr>
        <xdr:spPr>
          <a:xfrm>
            <a:off x="368" y="159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60</a:t>
            </a:r>
          </a:p>
        </xdr:txBody>
      </xdr:sp>
    </xdr:grpSp>
    <xdr:clientData/>
  </xdr:twoCellAnchor>
  <xdr:twoCellAnchor>
    <xdr:from>
      <xdr:col>2</xdr:col>
      <xdr:colOff>314325</xdr:colOff>
      <xdr:row>13</xdr:row>
      <xdr:rowOff>47625</xdr:rowOff>
    </xdr:from>
    <xdr:to>
      <xdr:col>2</xdr:col>
      <xdr:colOff>2590800</xdr:colOff>
      <xdr:row>13</xdr:row>
      <xdr:rowOff>152400</xdr:rowOff>
    </xdr:to>
    <xdr:grpSp>
      <xdr:nvGrpSpPr>
        <xdr:cNvPr id="569" name="Group 569"/>
        <xdr:cNvGrpSpPr>
          <a:grpSpLocks/>
        </xdr:cNvGrpSpPr>
      </xdr:nvGrpSpPr>
      <xdr:grpSpPr>
        <a:xfrm>
          <a:off x="6248400" y="11287125"/>
          <a:ext cx="2276475" cy="95250"/>
          <a:chOff x="574" y="1598"/>
          <a:chExt cx="209" cy="74"/>
        </a:xfrm>
        <a:solidFill>
          <a:srgbClr val="FFFFFF"/>
        </a:solidFill>
      </xdr:grpSpPr>
      <xdr:sp>
        <xdr:nvSpPr>
          <xdr:cNvPr id="570" name="Arc 570"/>
          <xdr:cNvSpPr>
            <a:spLocks/>
          </xdr:cNvSpPr>
        </xdr:nvSpPr>
        <xdr:spPr>
          <a:xfrm rot="5171154">
            <a:off x="597" y="1628"/>
            <a:ext cx="14" cy="15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Polygon 571"/>
          <xdr:cNvSpPr>
            <a:spLocks/>
          </xdr:cNvSpPr>
        </xdr:nvSpPr>
        <xdr:spPr>
          <a:xfrm>
            <a:off x="594" y="1617"/>
            <a:ext cx="161" cy="52"/>
          </a:xfrm>
          <a:custGeom>
            <a:pathLst>
              <a:path h="52" w="161">
                <a:moveTo>
                  <a:pt x="7" y="39"/>
                </a:moveTo>
                <a:lnTo>
                  <a:pt x="5" y="49"/>
                </a:lnTo>
                <a:lnTo>
                  <a:pt x="0" y="49"/>
                </a:lnTo>
                <a:lnTo>
                  <a:pt x="6" y="10"/>
                </a:lnTo>
                <a:lnTo>
                  <a:pt x="77" y="0"/>
                </a:lnTo>
                <a:lnTo>
                  <a:pt x="154" y="10"/>
                </a:lnTo>
                <a:lnTo>
                  <a:pt x="161" y="52"/>
                </a:lnTo>
                <a:lnTo>
                  <a:pt x="156" y="52"/>
                </a:lnTo>
                <a:lnTo>
                  <a:pt x="155" y="4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TextBox 572"/>
          <xdr:cNvSpPr txBox="1">
            <a:spLocks noChangeArrowheads="1"/>
          </xdr:cNvSpPr>
        </xdr:nvSpPr>
        <xdr:spPr>
          <a:xfrm>
            <a:off x="621" y="1598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250</a:t>
            </a:r>
          </a:p>
        </xdr:txBody>
      </xdr:sp>
      <xdr:sp>
        <xdr:nvSpPr>
          <xdr:cNvPr id="573" name="TextBox 573"/>
          <xdr:cNvSpPr txBox="1">
            <a:spLocks noChangeArrowheads="1"/>
          </xdr:cNvSpPr>
        </xdr:nvSpPr>
        <xdr:spPr>
          <a:xfrm>
            <a:off x="574" y="162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574" name="TextBox 574"/>
          <xdr:cNvSpPr txBox="1">
            <a:spLocks noChangeArrowheads="1"/>
          </xdr:cNvSpPr>
        </xdr:nvSpPr>
        <xdr:spPr>
          <a:xfrm>
            <a:off x="610" y="164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75" name="TextBox 575"/>
          <xdr:cNvSpPr txBox="1">
            <a:spLocks noChangeArrowheads="1"/>
          </xdr:cNvSpPr>
        </xdr:nvSpPr>
        <xdr:spPr>
          <a:xfrm>
            <a:off x="612" y="1628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120°</a:t>
            </a:r>
          </a:p>
        </xdr:txBody>
      </xdr:sp>
      <xdr:sp>
        <xdr:nvSpPr>
          <xdr:cNvPr id="576" name="AutoShape 576"/>
          <xdr:cNvSpPr>
            <a:spLocks/>
          </xdr:cNvSpPr>
        </xdr:nvSpPr>
        <xdr:spPr>
          <a:xfrm rot="10820893">
            <a:off x="604" y="1608"/>
            <a:ext cx="9" cy="18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TextBox 577"/>
          <xdr:cNvSpPr txBox="1">
            <a:spLocks noChangeArrowheads="1"/>
          </xdr:cNvSpPr>
        </xdr:nvSpPr>
        <xdr:spPr>
          <a:xfrm>
            <a:off x="714" y="165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578" name="TextBox 578"/>
          <xdr:cNvSpPr txBox="1">
            <a:spLocks noChangeArrowheads="1"/>
          </xdr:cNvSpPr>
        </xdr:nvSpPr>
        <xdr:spPr>
          <a:xfrm>
            <a:off x="761" y="163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40</a:t>
            </a:r>
          </a:p>
        </xdr:txBody>
      </xdr:sp>
      <xdr:sp>
        <xdr:nvSpPr>
          <xdr:cNvPr id="579" name="Arc 579"/>
          <xdr:cNvSpPr>
            <a:spLocks/>
          </xdr:cNvSpPr>
        </xdr:nvSpPr>
        <xdr:spPr>
          <a:xfrm rot="-11257690">
            <a:off x="733" y="1627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TextBox 580"/>
          <xdr:cNvSpPr txBox="1">
            <a:spLocks noChangeArrowheads="1"/>
          </xdr:cNvSpPr>
        </xdr:nvSpPr>
        <xdr:spPr>
          <a:xfrm>
            <a:off x="704" y="1630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120°</a:t>
            </a:r>
          </a:p>
        </xdr:txBody>
      </xdr:sp>
      <xdr:sp>
        <xdr:nvSpPr>
          <xdr:cNvPr id="581" name="TextBox 581"/>
          <xdr:cNvSpPr txBox="1">
            <a:spLocks noChangeArrowheads="1"/>
          </xdr:cNvSpPr>
        </xdr:nvSpPr>
        <xdr:spPr>
          <a:xfrm>
            <a:off x="705" y="1600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250</a:t>
            </a:r>
          </a:p>
        </xdr:txBody>
      </xdr:sp>
      <xdr:sp>
        <xdr:nvSpPr>
          <xdr:cNvPr id="582" name="Arc 582"/>
          <xdr:cNvSpPr>
            <a:spLocks/>
          </xdr:cNvSpPr>
        </xdr:nvSpPr>
        <xdr:spPr>
          <a:xfrm rot="-13205961">
            <a:off x="666" y="1614"/>
            <a:ext cx="15" cy="1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TextBox 583"/>
          <xdr:cNvSpPr txBox="1">
            <a:spLocks noChangeArrowheads="1"/>
          </xdr:cNvSpPr>
        </xdr:nvSpPr>
        <xdr:spPr>
          <a:xfrm>
            <a:off x="657" y="1624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160°</a:t>
            </a:r>
          </a:p>
        </xdr:txBody>
      </xdr:sp>
    </xdr:grpSp>
    <xdr:clientData/>
  </xdr:twoCellAnchor>
  <xdr:twoCellAnchor>
    <xdr:from>
      <xdr:col>3</xdr:col>
      <xdr:colOff>504825</xdr:colOff>
      <xdr:row>13</xdr:row>
      <xdr:rowOff>38100</xdr:rowOff>
    </xdr:from>
    <xdr:to>
      <xdr:col>3</xdr:col>
      <xdr:colOff>2247900</xdr:colOff>
      <xdr:row>13</xdr:row>
      <xdr:rowOff>133350</xdr:rowOff>
    </xdr:to>
    <xdr:grpSp>
      <xdr:nvGrpSpPr>
        <xdr:cNvPr id="584" name="Group 584"/>
        <xdr:cNvGrpSpPr>
          <a:grpSpLocks/>
        </xdr:cNvGrpSpPr>
      </xdr:nvGrpSpPr>
      <xdr:grpSpPr>
        <a:xfrm>
          <a:off x="9772650" y="11277600"/>
          <a:ext cx="1743075" cy="104775"/>
          <a:chOff x="897" y="1585"/>
          <a:chExt cx="160" cy="77"/>
        </a:xfrm>
        <a:solidFill>
          <a:srgbClr val="FFFFFF"/>
        </a:solidFill>
      </xdr:grpSpPr>
      <xdr:sp>
        <xdr:nvSpPr>
          <xdr:cNvPr id="585" name="Polygon 585"/>
          <xdr:cNvSpPr>
            <a:spLocks/>
          </xdr:cNvSpPr>
        </xdr:nvSpPr>
        <xdr:spPr>
          <a:xfrm>
            <a:off x="925" y="1585"/>
            <a:ext cx="99" cy="54"/>
          </a:xfrm>
          <a:custGeom>
            <a:pathLst>
              <a:path h="54" w="99">
                <a:moveTo>
                  <a:pt x="0" y="16"/>
                </a:moveTo>
                <a:lnTo>
                  <a:pt x="0" y="54"/>
                </a:lnTo>
                <a:lnTo>
                  <a:pt x="99" y="54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TextBox 586"/>
          <xdr:cNvSpPr txBox="1">
            <a:spLocks noChangeArrowheads="1"/>
          </xdr:cNvSpPr>
        </xdr:nvSpPr>
        <xdr:spPr>
          <a:xfrm>
            <a:off x="897" y="159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587" name="TextBox 587"/>
          <xdr:cNvSpPr txBox="1">
            <a:spLocks noChangeArrowheads="1"/>
          </xdr:cNvSpPr>
        </xdr:nvSpPr>
        <xdr:spPr>
          <a:xfrm>
            <a:off x="958" y="1641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102</a:t>
            </a:r>
          </a:p>
        </xdr:txBody>
      </xdr:sp>
      <xdr:sp>
        <xdr:nvSpPr>
          <xdr:cNvPr id="588" name="TextBox 588"/>
          <xdr:cNvSpPr txBox="1">
            <a:spLocks noChangeArrowheads="1"/>
          </xdr:cNvSpPr>
        </xdr:nvSpPr>
        <xdr:spPr>
          <a:xfrm>
            <a:off x="990" y="1588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89" name="Arc 589"/>
          <xdr:cNvSpPr>
            <a:spLocks/>
          </xdr:cNvSpPr>
        </xdr:nvSpPr>
        <xdr:spPr>
          <a:xfrm rot="15971154">
            <a:off x="1004" y="1609"/>
            <a:ext cx="22" cy="2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Arc 590"/>
          <xdr:cNvSpPr>
            <a:spLocks/>
          </xdr:cNvSpPr>
        </xdr:nvSpPr>
        <xdr:spPr>
          <a:xfrm rot="220907">
            <a:off x="924" y="1616"/>
            <a:ext cx="23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TextBox 591"/>
          <xdr:cNvSpPr txBox="1">
            <a:spLocks noChangeArrowheads="1"/>
          </xdr:cNvSpPr>
        </xdr:nvSpPr>
        <xdr:spPr>
          <a:xfrm>
            <a:off x="928" y="159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92" name="TextBox 592"/>
          <xdr:cNvSpPr txBox="1">
            <a:spLocks noChangeArrowheads="1"/>
          </xdr:cNvSpPr>
        </xdr:nvSpPr>
        <xdr:spPr>
          <a:xfrm>
            <a:off x="1035" y="159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593" name="AutoShape 593"/>
          <xdr:cNvSpPr>
            <a:spLocks/>
          </xdr:cNvSpPr>
        </xdr:nvSpPr>
        <xdr:spPr>
          <a:xfrm rot="-5528481">
            <a:off x="1024" y="1617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14</xdr:row>
      <xdr:rowOff>28575</xdr:rowOff>
    </xdr:from>
    <xdr:to>
      <xdr:col>1</xdr:col>
      <xdr:colOff>2162175</xdr:colOff>
      <xdr:row>14</xdr:row>
      <xdr:rowOff>133350</xdr:rowOff>
    </xdr:to>
    <xdr:grpSp>
      <xdr:nvGrpSpPr>
        <xdr:cNvPr id="594" name="Group 594"/>
        <xdr:cNvGrpSpPr>
          <a:grpSpLocks/>
        </xdr:cNvGrpSpPr>
      </xdr:nvGrpSpPr>
      <xdr:grpSpPr>
        <a:xfrm>
          <a:off x="3381375" y="11430000"/>
          <a:ext cx="1743075" cy="104775"/>
          <a:chOff x="311" y="1704"/>
          <a:chExt cx="160" cy="77"/>
        </a:xfrm>
        <a:solidFill>
          <a:srgbClr val="FFFFFF"/>
        </a:solidFill>
      </xdr:grpSpPr>
      <xdr:sp>
        <xdr:nvSpPr>
          <xdr:cNvPr id="595" name="Polygon 595"/>
          <xdr:cNvSpPr>
            <a:spLocks/>
          </xdr:cNvSpPr>
        </xdr:nvSpPr>
        <xdr:spPr>
          <a:xfrm>
            <a:off x="339" y="1704"/>
            <a:ext cx="99" cy="54"/>
          </a:xfrm>
          <a:custGeom>
            <a:pathLst>
              <a:path h="54" w="99">
                <a:moveTo>
                  <a:pt x="0" y="16"/>
                </a:moveTo>
                <a:lnTo>
                  <a:pt x="0" y="54"/>
                </a:lnTo>
                <a:lnTo>
                  <a:pt x="99" y="54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TextBox 596"/>
          <xdr:cNvSpPr txBox="1">
            <a:spLocks noChangeArrowheads="1"/>
          </xdr:cNvSpPr>
        </xdr:nvSpPr>
        <xdr:spPr>
          <a:xfrm>
            <a:off x="311" y="171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597" name="TextBox 597"/>
          <xdr:cNvSpPr txBox="1">
            <a:spLocks noChangeArrowheads="1"/>
          </xdr:cNvSpPr>
        </xdr:nvSpPr>
        <xdr:spPr>
          <a:xfrm>
            <a:off x="372" y="176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82</a:t>
            </a:r>
          </a:p>
        </xdr:txBody>
      </xdr:sp>
      <xdr:sp>
        <xdr:nvSpPr>
          <xdr:cNvPr id="598" name="TextBox 598"/>
          <xdr:cNvSpPr txBox="1">
            <a:spLocks noChangeArrowheads="1"/>
          </xdr:cNvSpPr>
        </xdr:nvSpPr>
        <xdr:spPr>
          <a:xfrm>
            <a:off x="404" y="170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599" name="Arc 599"/>
          <xdr:cNvSpPr>
            <a:spLocks/>
          </xdr:cNvSpPr>
        </xdr:nvSpPr>
        <xdr:spPr>
          <a:xfrm rot="15971154">
            <a:off x="418" y="1728"/>
            <a:ext cx="22" cy="2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Arc 600"/>
          <xdr:cNvSpPr>
            <a:spLocks/>
          </xdr:cNvSpPr>
        </xdr:nvSpPr>
        <xdr:spPr>
          <a:xfrm rot="220907">
            <a:off x="338" y="1735"/>
            <a:ext cx="23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TextBox 601"/>
          <xdr:cNvSpPr txBox="1">
            <a:spLocks noChangeArrowheads="1"/>
          </xdr:cNvSpPr>
        </xdr:nvSpPr>
        <xdr:spPr>
          <a:xfrm>
            <a:off x="342" y="171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02" name="TextBox 602"/>
          <xdr:cNvSpPr txBox="1">
            <a:spLocks noChangeArrowheads="1"/>
          </xdr:cNvSpPr>
        </xdr:nvSpPr>
        <xdr:spPr>
          <a:xfrm>
            <a:off x="449" y="171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603" name="AutoShape 603"/>
          <xdr:cNvSpPr>
            <a:spLocks/>
          </xdr:cNvSpPr>
        </xdr:nvSpPr>
        <xdr:spPr>
          <a:xfrm rot="-5528481">
            <a:off x="439" y="174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600075</xdr:colOff>
      <xdr:row>14</xdr:row>
      <xdr:rowOff>28575</xdr:rowOff>
    </xdr:from>
    <xdr:to>
      <xdr:col>2</xdr:col>
      <xdr:colOff>2343150</xdr:colOff>
      <xdr:row>14</xdr:row>
      <xdr:rowOff>133350</xdr:rowOff>
    </xdr:to>
    <xdr:grpSp>
      <xdr:nvGrpSpPr>
        <xdr:cNvPr id="604" name="Group 604"/>
        <xdr:cNvGrpSpPr>
          <a:grpSpLocks/>
        </xdr:cNvGrpSpPr>
      </xdr:nvGrpSpPr>
      <xdr:grpSpPr>
        <a:xfrm>
          <a:off x="6534150" y="11430000"/>
          <a:ext cx="1743075" cy="104775"/>
          <a:chOff x="600" y="1703"/>
          <a:chExt cx="160" cy="77"/>
        </a:xfrm>
        <a:solidFill>
          <a:srgbClr val="FFFFFF"/>
        </a:solidFill>
      </xdr:grpSpPr>
      <xdr:sp>
        <xdr:nvSpPr>
          <xdr:cNvPr id="605" name="Polygon 605"/>
          <xdr:cNvSpPr>
            <a:spLocks/>
          </xdr:cNvSpPr>
        </xdr:nvSpPr>
        <xdr:spPr>
          <a:xfrm>
            <a:off x="628" y="1703"/>
            <a:ext cx="99" cy="54"/>
          </a:xfrm>
          <a:custGeom>
            <a:pathLst>
              <a:path h="54" w="99">
                <a:moveTo>
                  <a:pt x="0" y="16"/>
                </a:moveTo>
                <a:lnTo>
                  <a:pt x="0" y="54"/>
                </a:lnTo>
                <a:lnTo>
                  <a:pt x="99" y="54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TextBox 606"/>
          <xdr:cNvSpPr txBox="1">
            <a:spLocks noChangeArrowheads="1"/>
          </xdr:cNvSpPr>
        </xdr:nvSpPr>
        <xdr:spPr>
          <a:xfrm>
            <a:off x="600" y="1714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07" name="TextBox 607"/>
          <xdr:cNvSpPr txBox="1">
            <a:spLocks noChangeArrowheads="1"/>
          </xdr:cNvSpPr>
        </xdr:nvSpPr>
        <xdr:spPr>
          <a:xfrm>
            <a:off x="661" y="1759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202</a:t>
            </a:r>
          </a:p>
        </xdr:txBody>
      </xdr:sp>
      <xdr:sp>
        <xdr:nvSpPr>
          <xdr:cNvPr id="608" name="TextBox 608"/>
          <xdr:cNvSpPr txBox="1">
            <a:spLocks noChangeArrowheads="1"/>
          </xdr:cNvSpPr>
        </xdr:nvSpPr>
        <xdr:spPr>
          <a:xfrm>
            <a:off x="693" y="1706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09" name="Arc 609"/>
          <xdr:cNvSpPr>
            <a:spLocks/>
          </xdr:cNvSpPr>
        </xdr:nvSpPr>
        <xdr:spPr>
          <a:xfrm rot="15971154">
            <a:off x="707" y="1727"/>
            <a:ext cx="22" cy="2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Arc 610"/>
          <xdr:cNvSpPr>
            <a:spLocks/>
          </xdr:cNvSpPr>
        </xdr:nvSpPr>
        <xdr:spPr>
          <a:xfrm rot="220907">
            <a:off x="627" y="1734"/>
            <a:ext cx="23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TextBox 611"/>
          <xdr:cNvSpPr txBox="1">
            <a:spLocks noChangeArrowheads="1"/>
          </xdr:cNvSpPr>
        </xdr:nvSpPr>
        <xdr:spPr>
          <a:xfrm>
            <a:off x="631" y="1711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12" name="TextBox 612"/>
          <xdr:cNvSpPr txBox="1">
            <a:spLocks noChangeArrowheads="1"/>
          </xdr:cNvSpPr>
        </xdr:nvSpPr>
        <xdr:spPr>
          <a:xfrm>
            <a:off x="738" y="171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613" name="AutoShape 613"/>
          <xdr:cNvSpPr>
            <a:spLocks/>
          </xdr:cNvSpPr>
        </xdr:nvSpPr>
        <xdr:spPr>
          <a:xfrm rot="-5528481">
            <a:off x="728" y="1740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2266950</xdr:colOff>
      <xdr:row>14</xdr:row>
      <xdr:rowOff>133350</xdr:rowOff>
    </xdr:to>
    <xdr:grpSp>
      <xdr:nvGrpSpPr>
        <xdr:cNvPr id="614" name="Group 614"/>
        <xdr:cNvGrpSpPr>
          <a:grpSpLocks/>
        </xdr:cNvGrpSpPr>
      </xdr:nvGrpSpPr>
      <xdr:grpSpPr>
        <a:xfrm>
          <a:off x="9791700" y="11430000"/>
          <a:ext cx="1743075" cy="104775"/>
          <a:chOff x="899" y="1704"/>
          <a:chExt cx="160" cy="77"/>
        </a:xfrm>
        <a:solidFill>
          <a:srgbClr val="FFFFFF"/>
        </a:solidFill>
      </xdr:grpSpPr>
      <xdr:sp>
        <xdr:nvSpPr>
          <xdr:cNvPr id="615" name="Polygon 615"/>
          <xdr:cNvSpPr>
            <a:spLocks/>
          </xdr:cNvSpPr>
        </xdr:nvSpPr>
        <xdr:spPr>
          <a:xfrm>
            <a:off x="927" y="1704"/>
            <a:ext cx="99" cy="54"/>
          </a:xfrm>
          <a:custGeom>
            <a:pathLst>
              <a:path h="54" w="99">
                <a:moveTo>
                  <a:pt x="0" y="16"/>
                </a:moveTo>
                <a:lnTo>
                  <a:pt x="0" y="54"/>
                </a:lnTo>
                <a:lnTo>
                  <a:pt x="99" y="54"/>
                </a:lnTo>
                <a:lnTo>
                  <a:pt x="98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TextBox 616"/>
          <xdr:cNvSpPr txBox="1">
            <a:spLocks noChangeArrowheads="1"/>
          </xdr:cNvSpPr>
        </xdr:nvSpPr>
        <xdr:spPr>
          <a:xfrm>
            <a:off x="899" y="171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17" name="TextBox 617"/>
          <xdr:cNvSpPr txBox="1">
            <a:spLocks noChangeArrowheads="1"/>
          </xdr:cNvSpPr>
        </xdr:nvSpPr>
        <xdr:spPr>
          <a:xfrm>
            <a:off x="960" y="176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62</a:t>
            </a:r>
          </a:p>
        </xdr:txBody>
      </xdr:sp>
      <xdr:sp>
        <xdr:nvSpPr>
          <xdr:cNvPr id="618" name="TextBox 618"/>
          <xdr:cNvSpPr txBox="1">
            <a:spLocks noChangeArrowheads="1"/>
          </xdr:cNvSpPr>
        </xdr:nvSpPr>
        <xdr:spPr>
          <a:xfrm>
            <a:off x="992" y="1707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19" name="Arc 619"/>
          <xdr:cNvSpPr>
            <a:spLocks/>
          </xdr:cNvSpPr>
        </xdr:nvSpPr>
        <xdr:spPr>
          <a:xfrm rot="15971154">
            <a:off x="1006" y="1728"/>
            <a:ext cx="22" cy="2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Arc 620"/>
          <xdr:cNvSpPr>
            <a:spLocks/>
          </xdr:cNvSpPr>
        </xdr:nvSpPr>
        <xdr:spPr>
          <a:xfrm rot="220907">
            <a:off x="926" y="1735"/>
            <a:ext cx="23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TextBox 621"/>
          <xdr:cNvSpPr txBox="1">
            <a:spLocks noChangeArrowheads="1"/>
          </xdr:cNvSpPr>
        </xdr:nvSpPr>
        <xdr:spPr>
          <a:xfrm>
            <a:off x="930" y="171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22" name="TextBox 622"/>
          <xdr:cNvSpPr txBox="1">
            <a:spLocks noChangeArrowheads="1"/>
          </xdr:cNvSpPr>
        </xdr:nvSpPr>
        <xdr:spPr>
          <a:xfrm>
            <a:off x="1037" y="171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30</a:t>
            </a:r>
          </a:p>
        </xdr:txBody>
      </xdr:sp>
      <xdr:sp>
        <xdr:nvSpPr>
          <xdr:cNvPr id="623" name="AutoShape 623"/>
          <xdr:cNvSpPr>
            <a:spLocks/>
          </xdr:cNvSpPr>
        </xdr:nvSpPr>
        <xdr:spPr>
          <a:xfrm rot="-5528481">
            <a:off x="1027" y="1741"/>
            <a:ext cx="18" cy="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15</xdr:row>
      <xdr:rowOff>28575</xdr:rowOff>
    </xdr:from>
    <xdr:to>
      <xdr:col>1</xdr:col>
      <xdr:colOff>2581275</xdr:colOff>
      <xdr:row>15</xdr:row>
      <xdr:rowOff>114300</xdr:rowOff>
    </xdr:to>
    <xdr:grpSp>
      <xdr:nvGrpSpPr>
        <xdr:cNvPr id="624" name="Group 624"/>
        <xdr:cNvGrpSpPr>
          <a:grpSpLocks/>
        </xdr:cNvGrpSpPr>
      </xdr:nvGrpSpPr>
      <xdr:grpSpPr>
        <a:xfrm>
          <a:off x="3314700" y="11591925"/>
          <a:ext cx="2228850" cy="95250"/>
          <a:chOff x="304" y="1818"/>
          <a:chExt cx="205" cy="68"/>
        </a:xfrm>
        <a:solidFill>
          <a:srgbClr val="FFFFFF"/>
        </a:solidFill>
      </xdr:grpSpPr>
      <xdr:sp>
        <xdr:nvSpPr>
          <xdr:cNvPr id="625" name="Polygon 625"/>
          <xdr:cNvSpPr>
            <a:spLocks/>
          </xdr:cNvSpPr>
        </xdr:nvSpPr>
        <xdr:spPr>
          <a:xfrm>
            <a:off x="317" y="1844"/>
            <a:ext cx="179" cy="16"/>
          </a:xfrm>
          <a:custGeom>
            <a:pathLst>
              <a:path h="16" w="179">
                <a:moveTo>
                  <a:pt x="166" y="16"/>
                </a:moveTo>
                <a:lnTo>
                  <a:pt x="179" y="16"/>
                </a:lnTo>
                <a:lnTo>
                  <a:pt x="178" y="11"/>
                </a:lnTo>
                <a:lnTo>
                  <a:pt x="160" y="10"/>
                </a:lnTo>
                <a:lnTo>
                  <a:pt x="149" y="0"/>
                </a:lnTo>
                <a:lnTo>
                  <a:pt x="33" y="0"/>
                </a:lnTo>
                <a:lnTo>
                  <a:pt x="20" y="11"/>
                </a:lnTo>
                <a:lnTo>
                  <a:pt x="0" y="11"/>
                </a:lnTo>
                <a:lnTo>
                  <a:pt x="1" y="16"/>
                </a:lnTo>
                <a:lnTo>
                  <a:pt x="16" y="1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TextBox 626"/>
          <xdr:cNvSpPr txBox="1">
            <a:spLocks noChangeArrowheads="1"/>
          </xdr:cNvSpPr>
        </xdr:nvSpPr>
        <xdr:spPr>
          <a:xfrm>
            <a:off x="388" y="1821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150</a:t>
            </a:r>
          </a:p>
        </xdr:txBody>
      </xdr:sp>
      <xdr:sp>
        <xdr:nvSpPr>
          <xdr:cNvPr id="627" name="AutoShape 627"/>
          <xdr:cNvSpPr>
            <a:spLocks/>
          </xdr:cNvSpPr>
        </xdr:nvSpPr>
        <xdr:spPr>
          <a:xfrm rot="10847381">
            <a:off x="438" y="1818"/>
            <a:ext cx="15" cy="23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TextBox 628"/>
          <xdr:cNvSpPr txBox="1">
            <a:spLocks noChangeArrowheads="1"/>
          </xdr:cNvSpPr>
        </xdr:nvSpPr>
        <xdr:spPr>
          <a:xfrm>
            <a:off x="476" y="186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29" name="TextBox 629"/>
          <xdr:cNvSpPr txBox="1">
            <a:spLocks noChangeArrowheads="1"/>
          </xdr:cNvSpPr>
        </xdr:nvSpPr>
        <xdr:spPr>
          <a:xfrm>
            <a:off x="306" y="186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30" name="TextBox 630"/>
          <xdr:cNvSpPr txBox="1">
            <a:spLocks noChangeArrowheads="1"/>
          </xdr:cNvSpPr>
        </xdr:nvSpPr>
        <xdr:spPr>
          <a:xfrm>
            <a:off x="304" y="183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31" name="TextBox 631"/>
          <xdr:cNvSpPr txBox="1">
            <a:spLocks noChangeArrowheads="1"/>
          </xdr:cNvSpPr>
        </xdr:nvSpPr>
        <xdr:spPr>
          <a:xfrm>
            <a:off x="330" y="182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32" name="TextBox 632"/>
          <xdr:cNvSpPr txBox="1">
            <a:spLocks noChangeArrowheads="1"/>
          </xdr:cNvSpPr>
        </xdr:nvSpPr>
        <xdr:spPr>
          <a:xfrm>
            <a:off x="469" y="182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33" name="TextBox 633"/>
          <xdr:cNvSpPr txBox="1">
            <a:spLocks noChangeArrowheads="1"/>
          </xdr:cNvSpPr>
        </xdr:nvSpPr>
        <xdr:spPr>
          <a:xfrm>
            <a:off x="487" y="1837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34" name="TextBox 634"/>
          <xdr:cNvSpPr txBox="1">
            <a:spLocks noChangeArrowheads="1"/>
          </xdr:cNvSpPr>
        </xdr:nvSpPr>
        <xdr:spPr>
          <a:xfrm>
            <a:off x="357" y="1852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35" name="TextBox 635"/>
          <xdr:cNvSpPr txBox="1">
            <a:spLocks noChangeArrowheads="1"/>
          </xdr:cNvSpPr>
        </xdr:nvSpPr>
        <xdr:spPr>
          <a:xfrm>
            <a:off x="435" y="1851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36" name="Line 636"/>
          <xdr:cNvSpPr>
            <a:spLocks/>
          </xdr:cNvSpPr>
        </xdr:nvSpPr>
        <xdr:spPr>
          <a:xfrm>
            <a:off x="352" y="1848"/>
            <a:ext cx="13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37"/>
          <xdr:cNvSpPr>
            <a:spLocks/>
          </xdr:cNvSpPr>
        </xdr:nvSpPr>
        <xdr:spPr>
          <a:xfrm>
            <a:off x="338" y="1856"/>
            <a:ext cx="1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638"/>
          <xdr:cNvSpPr>
            <a:spLocks/>
          </xdr:cNvSpPr>
        </xdr:nvSpPr>
        <xdr:spPr>
          <a:xfrm flipH="1">
            <a:off x="452" y="1848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639"/>
          <xdr:cNvSpPr>
            <a:spLocks/>
          </xdr:cNvSpPr>
        </xdr:nvSpPr>
        <xdr:spPr>
          <a:xfrm flipH="1">
            <a:off x="464" y="1858"/>
            <a:ext cx="1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1152525</xdr:colOff>
      <xdr:row>15</xdr:row>
      <xdr:rowOff>0</xdr:rowOff>
    </xdr:from>
    <xdr:to>
      <xdr:col>2</xdr:col>
      <xdr:colOff>2638425</xdr:colOff>
      <xdr:row>16</xdr:row>
      <xdr:rowOff>9525</xdr:rowOff>
    </xdr:to>
    <xdr:grpSp>
      <xdr:nvGrpSpPr>
        <xdr:cNvPr id="640" name="Group 640"/>
        <xdr:cNvGrpSpPr>
          <a:grpSpLocks/>
        </xdr:cNvGrpSpPr>
      </xdr:nvGrpSpPr>
      <xdr:grpSpPr>
        <a:xfrm>
          <a:off x="7086600" y="11563350"/>
          <a:ext cx="1485900" cy="171450"/>
          <a:chOff x="651" y="1802"/>
          <a:chExt cx="136" cy="124"/>
        </a:xfrm>
        <a:solidFill>
          <a:srgbClr val="FFFFFF"/>
        </a:solidFill>
      </xdr:grpSpPr>
      <xdr:sp>
        <xdr:nvSpPr>
          <xdr:cNvPr id="641" name="Polygon 641"/>
          <xdr:cNvSpPr>
            <a:spLocks/>
          </xdr:cNvSpPr>
        </xdr:nvSpPr>
        <xdr:spPr>
          <a:xfrm>
            <a:off x="681" y="1828"/>
            <a:ext cx="93" cy="16"/>
          </a:xfrm>
          <a:custGeom>
            <a:pathLst>
              <a:path h="16" w="93">
                <a:moveTo>
                  <a:pt x="80" y="16"/>
                </a:moveTo>
                <a:lnTo>
                  <a:pt x="93" y="16"/>
                </a:lnTo>
                <a:lnTo>
                  <a:pt x="92" y="11"/>
                </a:lnTo>
                <a:lnTo>
                  <a:pt x="74" y="10"/>
                </a:lnTo>
                <a:lnTo>
                  <a:pt x="63" y="0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TextBox 642"/>
          <xdr:cNvSpPr txBox="1">
            <a:spLocks noChangeArrowheads="1"/>
          </xdr:cNvSpPr>
        </xdr:nvSpPr>
        <xdr:spPr>
          <a:xfrm>
            <a:off x="686" y="180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  <xdr:sp>
        <xdr:nvSpPr>
          <xdr:cNvPr id="643" name="AutoShape 643"/>
          <xdr:cNvSpPr>
            <a:spLocks/>
          </xdr:cNvSpPr>
        </xdr:nvSpPr>
        <xdr:spPr>
          <a:xfrm rot="10847381">
            <a:off x="716" y="1802"/>
            <a:ext cx="15" cy="23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TextBox 644"/>
          <xdr:cNvSpPr txBox="1">
            <a:spLocks noChangeArrowheads="1"/>
          </xdr:cNvSpPr>
        </xdr:nvSpPr>
        <xdr:spPr>
          <a:xfrm>
            <a:off x="754" y="184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45" name="TextBox 645"/>
          <xdr:cNvSpPr txBox="1">
            <a:spLocks noChangeArrowheads="1"/>
          </xdr:cNvSpPr>
        </xdr:nvSpPr>
        <xdr:spPr>
          <a:xfrm>
            <a:off x="747" y="181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46" name="TextBox 646"/>
          <xdr:cNvSpPr txBox="1">
            <a:spLocks noChangeArrowheads="1"/>
          </xdr:cNvSpPr>
        </xdr:nvSpPr>
        <xdr:spPr>
          <a:xfrm>
            <a:off x="765" y="182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47" name="TextBox 647"/>
          <xdr:cNvSpPr txBox="1">
            <a:spLocks noChangeArrowheads="1"/>
          </xdr:cNvSpPr>
        </xdr:nvSpPr>
        <xdr:spPr>
          <a:xfrm>
            <a:off x="713" y="1835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48" name="Line 648"/>
          <xdr:cNvSpPr>
            <a:spLocks/>
          </xdr:cNvSpPr>
        </xdr:nvSpPr>
        <xdr:spPr>
          <a:xfrm flipH="1">
            <a:off x="730" y="1832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649"/>
          <xdr:cNvSpPr>
            <a:spLocks/>
          </xdr:cNvSpPr>
        </xdr:nvSpPr>
        <xdr:spPr>
          <a:xfrm flipH="1">
            <a:off x="742" y="1842"/>
            <a:ext cx="1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Polygon 650"/>
          <xdr:cNvSpPr>
            <a:spLocks/>
          </xdr:cNvSpPr>
        </xdr:nvSpPr>
        <xdr:spPr>
          <a:xfrm rot="16200000">
            <a:off x="681" y="1828"/>
            <a:ext cx="16" cy="86"/>
          </a:xfrm>
          <a:custGeom>
            <a:pathLst>
              <a:path h="16" w="86">
                <a:moveTo>
                  <a:pt x="86" y="0"/>
                </a:moveTo>
                <a:lnTo>
                  <a:pt x="33" y="0"/>
                </a:lnTo>
                <a:lnTo>
                  <a:pt x="20" y="11"/>
                </a:lnTo>
                <a:lnTo>
                  <a:pt x="0" y="11"/>
                </a:lnTo>
                <a:lnTo>
                  <a:pt x="1" y="16"/>
                </a:lnTo>
                <a:lnTo>
                  <a:pt x="16" y="1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TextBox 651"/>
          <xdr:cNvSpPr txBox="1">
            <a:spLocks noChangeArrowheads="1"/>
          </xdr:cNvSpPr>
        </xdr:nvSpPr>
        <xdr:spPr>
          <a:xfrm>
            <a:off x="697" y="1899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52" name="TextBox 652"/>
          <xdr:cNvSpPr txBox="1">
            <a:spLocks noChangeArrowheads="1"/>
          </xdr:cNvSpPr>
        </xdr:nvSpPr>
        <xdr:spPr>
          <a:xfrm>
            <a:off x="661" y="188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53" name="TextBox 653"/>
          <xdr:cNvSpPr txBox="1">
            <a:spLocks noChangeArrowheads="1"/>
          </xdr:cNvSpPr>
        </xdr:nvSpPr>
        <xdr:spPr>
          <a:xfrm>
            <a:off x="673" y="190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54" name="TextBox 654"/>
          <xdr:cNvSpPr txBox="1">
            <a:spLocks noChangeArrowheads="1"/>
          </xdr:cNvSpPr>
        </xdr:nvSpPr>
        <xdr:spPr>
          <a:xfrm>
            <a:off x="694" y="1859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55" name="Line 655"/>
          <xdr:cNvSpPr>
            <a:spLocks/>
          </xdr:cNvSpPr>
        </xdr:nvSpPr>
        <xdr:spPr>
          <a:xfrm rot="16200000">
            <a:off x="684" y="1868"/>
            <a:ext cx="1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656"/>
          <xdr:cNvSpPr>
            <a:spLocks/>
          </xdr:cNvSpPr>
        </xdr:nvSpPr>
        <xdr:spPr>
          <a:xfrm flipV="1">
            <a:off x="696" y="1873"/>
            <a:ext cx="8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Arc 657"/>
          <xdr:cNvSpPr>
            <a:spLocks/>
          </xdr:cNvSpPr>
        </xdr:nvSpPr>
        <xdr:spPr>
          <a:xfrm rot="5025650">
            <a:off x="658" y="1831"/>
            <a:ext cx="34" cy="13"/>
          </a:xfrm>
          <a:prstGeom prst="arc">
            <a:avLst>
              <a:gd name="adj" fmla="val -139134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TextBox 658"/>
          <xdr:cNvSpPr txBox="1">
            <a:spLocks noChangeArrowheads="1"/>
          </xdr:cNvSpPr>
        </xdr:nvSpPr>
        <xdr:spPr>
          <a:xfrm>
            <a:off x="690" y="1834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59" name="TextBox 659"/>
          <xdr:cNvSpPr txBox="1">
            <a:spLocks noChangeArrowheads="1"/>
          </xdr:cNvSpPr>
        </xdr:nvSpPr>
        <xdr:spPr>
          <a:xfrm>
            <a:off x="651" y="184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200</a:t>
            </a:r>
          </a:p>
        </xdr:txBody>
      </xdr:sp>
    </xdr:grpSp>
    <xdr:clientData/>
  </xdr:twoCellAnchor>
  <xdr:twoCellAnchor>
    <xdr:from>
      <xdr:col>3</xdr:col>
      <xdr:colOff>819150</xdr:colOff>
      <xdr:row>15</xdr:row>
      <xdr:rowOff>0</xdr:rowOff>
    </xdr:from>
    <xdr:to>
      <xdr:col>3</xdr:col>
      <xdr:colOff>2514600</xdr:colOff>
      <xdr:row>16</xdr:row>
      <xdr:rowOff>9525</xdr:rowOff>
    </xdr:to>
    <xdr:grpSp>
      <xdr:nvGrpSpPr>
        <xdr:cNvPr id="660" name="Group 660"/>
        <xdr:cNvGrpSpPr>
          <a:grpSpLocks/>
        </xdr:cNvGrpSpPr>
      </xdr:nvGrpSpPr>
      <xdr:grpSpPr>
        <a:xfrm>
          <a:off x="10086975" y="11563350"/>
          <a:ext cx="1695450" cy="171450"/>
          <a:chOff x="926" y="1802"/>
          <a:chExt cx="156" cy="124"/>
        </a:xfrm>
        <a:solidFill>
          <a:srgbClr val="FFFFFF"/>
        </a:solidFill>
      </xdr:grpSpPr>
      <xdr:sp>
        <xdr:nvSpPr>
          <xdr:cNvPr id="661" name="Polygon 661"/>
          <xdr:cNvSpPr>
            <a:spLocks/>
          </xdr:cNvSpPr>
        </xdr:nvSpPr>
        <xdr:spPr>
          <a:xfrm>
            <a:off x="976" y="1888"/>
            <a:ext cx="93" cy="16"/>
          </a:xfrm>
          <a:custGeom>
            <a:pathLst>
              <a:path h="16" w="93">
                <a:moveTo>
                  <a:pt x="80" y="16"/>
                </a:moveTo>
                <a:lnTo>
                  <a:pt x="93" y="16"/>
                </a:lnTo>
                <a:lnTo>
                  <a:pt x="92" y="11"/>
                </a:lnTo>
                <a:lnTo>
                  <a:pt x="74" y="10"/>
                </a:lnTo>
                <a:lnTo>
                  <a:pt x="63" y="0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TextBox 662"/>
          <xdr:cNvSpPr txBox="1">
            <a:spLocks noChangeArrowheads="1"/>
          </xdr:cNvSpPr>
        </xdr:nvSpPr>
        <xdr:spPr>
          <a:xfrm>
            <a:off x="1002" y="1867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150</a:t>
            </a:r>
          </a:p>
        </xdr:txBody>
      </xdr:sp>
      <xdr:sp>
        <xdr:nvSpPr>
          <xdr:cNvPr id="663" name="AutoShape 663"/>
          <xdr:cNvSpPr>
            <a:spLocks/>
          </xdr:cNvSpPr>
        </xdr:nvSpPr>
        <xdr:spPr>
          <a:xfrm rot="10847381">
            <a:off x="1032" y="1863"/>
            <a:ext cx="15" cy="23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TextBox 664"/>
          <xdr:cNvSpPr txBox="1">
            <a:spLocks noChangeArrowheads="1"/>
          </xdr:cNvSpPr>
        </xdr:nvSpPr>
        <xdr:spPr>
          <a:xfrm>
            <a:off x="1056" y="1905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65" name="TextBox 665"/>
          <xdr:cNvSpPr txBox="1">
            <a:spLocks noChangeArrowheads="1"/>
          </xdr:cNvSpPr>
        </xdr:nvSpPr>
        <xdr:spPr>
          <a:xfrm>
            <a:off x="1042" y="1873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66" name="TextBox 666"/>
          <xdr:cNvSpPr txBox="1">
            <a:spLocks noChangeArrowheads="1"/>
          </xdr:cNvSpPr>
        </xdr:nvSpPr>
        <xdr:spPr>
          <a:xfrm>
            <a:off x="1060" y="1881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67" name="TextBox 667"/>
          <xdr:cNvSpPr txBox="1">
            <a:spLocks noChangeArrowheads="1"/>
          </xdr:cNvSpPr>
        </xdr:nvSpPr>
        <xdr:spPr>
          <a:xfrm>
            <a:off x="1008" y="1895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68" name="Line 668"/>
          <xdr:cNvSpPr>
            <a:spLocks/>
          </xdr:cNvSpPr>
        </xdr:nvSpPr>
        <xdr:spPr>
          <a:xfrm flipH="1">
            <a:off x="1025" y="1892"/>
            <a:ext cx="11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669"/>
          <xdr:cNvSpPr>
            <a:spLocks/>
          </xdr:cNvSpPr>
        </xdr:nvSpPr>
        <xdr:spPr>
          <a:xfrm flipH="1">
            <a:off x="1037" y="1902"/>
            <a:ext cx="1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TextBox 670"/>
          <xdr:cNvSpPr txBox="1">
            <a:spLocks noChangeArrowheads="1"/>
          </xdr:cNvSpPr>
        </xdr:nvSpPr>
        <xdr:spPr>
          <a:xfrm>
            <a:off x="933" y="180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</a:t>
            </a:r>
          </a:p>
        </xdr:txBody>
      </xdr:sp>
      <xdr:sp>
        <xdr:nvSpPr>
          <xdr:cNvPr id="671" name="TextBox 671"/>
          <xdr:cNvSpPr txBox="1">
            <a:spLocks noChangeArrowheads="1"/>
          </xdr:cNvSpPr>
        </xdr:nvSpPr>
        <xdr:spPr>
          <a:xfrm>
            <a:off x="979" y="1818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72" name="TextBox 672"/>
          <xdr:cNvSpPr txBox="1">
            <a:spLocks noChangeArrowheads="1"/>
          </xdr:cNvSpPr>
        </xdr:nvSpPr>
        <xdr:spPr>
          <a:xfrm>
            <a:off x="968" y="180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20</a:t>
            </a:r>
          </a:p>
        </xdr:txBody>
      </xdr:sp>
      <xdr:sp>
        <xdr:nvSpPr>
          <xdr:cNvPr id="673" name="TextBox 673"/>
          <xdr:cNvSpPr txBox="1">
            <a:spLocks noChangeArrowheads="1"/>
          </xdr:cNvSpPr>
        </xdr:nvSpPr>
        <xdr:spPr>
          <a:xfrm>
            <a:off x="926" y="1838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135°</a:t>
            </a:r>
          </a:p>
        </xdr:txBody>
      </xdr:sp>
      <xdr:sp>
        <xdr:nvSpPr>
          <xdr:cNvPr id="674" name="Arc 674"/>
          <xdr:cNvSpPr>
            <a:spLocks/>
          </xdr:cNvSpPr>
        </xdr:nvSpPr>
        <xdr:spPr>
          <a:xfrm rot="1586483">
            <a:off x="969" y="1872"/>
            <a:ext cx="13" cy="34"/>
          </a:xfrm>
          <a:prstGeom prst="arc">
            <a:avLst>
              <a:gd name="adj" fmla="val -139134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TextBox 675"/>
          <xdr:cNvSpPr txBox="1">
            <a:spLocks noChangeArrowheads="1"/>
          </xdr:cNvSpPr>
        </xdr:nvSpPr>
        <xdr:spPr>
          <a:xfrm>
            <a:off x="980" y="1860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90°</a:t>
            </a:r>
          </a:p>
        </xdr:txBody>
      </xdr:sp>
      <xdr:sp>
        <xdr:nvSpPr>
          <xdr:cNvPr id="676" name="TextBox 676"/>
          <xdr:cNvSpPr txBox="1">
            <a:spLocks noChangeArrowheads="1"/>
          </xdr:cNvSpPr>
        </xdr:nvSpPr>
        <xdr:spPr>
          <a:xfrm>
            <a:off x="977" y="1845"/>
            <a:ext cx="2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150</a:t>
            </a:r>
          </a:p>
        </xdr:txBody>
      </xdr:sp>
      <xdr:sp>
        <xdr:nvSpPr>
          <xdr:cNvPr id="677" name="Polygon 677"/>
          <xdr:cNvSpPr>
            <a:spLocks/>
          </xdr:cNvSpPr>
        </xdr:nvSpPr>
        <xdr:spPr>
          <a:xfrm rot="5400000">
            <a:off x="926" y="1837"/>
            <a:ext cx="86" cy="16"/>
          </a:xfrm>
          <a:custGeom>
            <a:pathLst>
              <a:path h="16" w="86">
                <a:moveTo>
                  <a:pt x="86" y="0"/>
                </a:moveTo>
                <a:lnTo>
                  <a:pt x="33" y="0"/>
                </a:lnTo>
                <a:lnTo>
                  <a:pt x="20" y="11"/>
                </a:lnTo>
                <a:lnTo>
                  <a:pt x="0" y="11"/>
                </a:lnTo>
                <a:lnTo>
                  <a:pt x="1" y="16"/>
                </a:lnTo>
                <a:lnTo>
                  <a:pt x="16" y="1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678"/>
          <xdr:cNvSpPr>
            <a:spLocks/>
          </xdr:cNvSpPr>
        </xdr:nvSpPr>
        <xdr:spPr>
          <a:xfrm flipV="1">
            <a:off x="939" y="1824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679"/>
          <xdr:cNvSpPr>
            <a:spLocks/>
          </xdr:cNvSpPr>
        </xdr:nvSpPr>
        <xdr:spPr>
          <a:xfrm flipV="1">
            <a:off x="951" y="1836"/>
            <a:ext cx="18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yroba@chladiciboxy.cz" TargetMode="External" /><Relationship Id="rId2" Type="http://schemas.openxmlformats.org/officeDocument/2006/relationships/hyperlink" Target="http://www.chladiciboxy.cz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ladiciboxy.cz" TargetMode="External" /><Relationship Id="rId2" Type="http://schemas.openxmlformats.org/officeDocument/2006/relationships/hyperlink" Target="http://www.chladiciboxy.cz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ladiciboxy.cz" TargetMode="External" /><Relationship Id="rId2" Type="http://schemas.openxmlformats.org/officeDocument/2006/relationships/hyperlink" Target="http://www.chladiciboxy.cz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ladiciboxy.cz" TargetMode="External" /><Relationship Id="rId2" Type="http://schemas.openxmlformats.org/officeDocument/2006/relationships/hyperlink" Target="http://www.chladiciboxy.cz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="60" zoomScaleNormal="95" workbookViewId="0" topLeftCell="A1">
      <pane ySplit="10" topLeftCell="BM11" activePane="bottomLeft" state="frozen"/>
      <selection pane="topLeft" activeCell="A1" sqref="A1"/>
      <selection pane="bottomLeft" activeCell="B11" sqref="B11:B13"/>
    </sheetView>
  </sheetViews>
  <sheetFormatPr defaultColWidth="9.00390625" defaultRowHeight="12.75"/>
  <cols>
    <col min="2" max="2" width="50.125" style="0" customWidth="1"/>
    <col min="3" max="3" width="12.00390625" style="0" customWidth="1"/>
    <col min="4" max="4" width="14.25390625" style="0" customWidth="1"/>
    <col min="5" max="5" width="19.625" style="0" customWidth="1"/>
    <col min="6" max="6" width="16.25390625" style="0" customWidth="1"/>
    <col min="7" max="7" width="18.375" style="0" customWidth="1"/>
    <col min="8" max="8" width="15.625" style="0" customWidth="1"/>
    <col min="9" max="9" width="14.25390625" style="0" customWidth="1"/>
    <col min="10" max="10" width="18.00390625" style="0" customWidth="1"/>
    <col min="11" max="11" width="16.375" style="0" customWidth="1"/>
    <col min="12" max="12" width="16.875" style="0" customWidth="1"/>
    <col min="13" max="13" width="22.375" style="0" customWidth="1"/>
    <col min="15" max="15" width="17.75390625" style="0" customWidth="1"/>
    <col min="16" max="16" width="24.00390625" style="0" customWidth="1"/>
    <col min="17" max="17" width="17.875" style="0" customWidth="1"/>
    <col min="18" max="18" width="18.75390625" style="0" customWidth="1"/>
    <col min="19" max="19" width="17.75390625" style="0" customWidth="1"/>
  </cols>
  <sheetData>
    <row r="1" spans="1:13" ht="24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ht="7.5" customHeight="1"/>
    <row r="3" spans="2:12" ht="26.25">
      <c r="B3" s="5" t="s">
        <v>42</v>
      </c>
      <c r="C3" s="1"/>
      <c r="D3" s="1"/>
      <c r="L3" s="12" t="s">
        <v>65</v>
      </c>
    </row>
    <row r="4" spans="2:4" ht="13.5" customHeight="1">
      <c r="B4" s="5"/>
      <c r="C4" s="1"/>
      <c r="D4" s="1"/>
    </row>
    <row r="5" spans="2:9" ht="18.75" customHeight="1">
      <c r="B5" s="10" t="s">
        <v>12</v>
      </c>
      <c r="C5" s="26" t="s">
        <v>11</v>
      </c>
      <c r="D5" s="11"/>
      <c r="E5" s="9" t="s">
        <v>66</v>
      </c>
      <c r="F5" s="27"/>
      <c r="G5" s="9"/>
      <c r="I5" s="8" t="s">
        <v>64</v>
      </c>
    </row>
    <row r="6" spans="2:4" ht="12.75" customHeight="1">
      <c r="B6" s="5"/>
      <c r="C6" s="1"/>
      <c r="D6" s="1"/>
    </row>
    <row r="7" spans="2:13" ht="19.5" customHeight="1">
      <c r="B7" s="1" t="s">
        <v>10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6"/>
    </row>
    <row r="8" spans="2:13" ht="19.5" customHeight="1">
      <c r="B8" s="5"/>
      <c r="C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10" spans="1:19" ht="12.75">
      <c r="A10" s="29"/>
      <c r="B10" s="3" t="s">
        <v>2</v>
      </c>
      <c r="C10" s="4" t="s">
        <v>1</v>
      </c>
      <c r="D10" s="4" t="s">
        <v>0</v>
      </c>
      <c r="E10" s="4" t="s">
        <v>14</v>
      </c>
      <c r="F10" s="4" t="s">
        <v>25</v>
      </c>
      <c r="G10" s="4" t="s">
        <v>24</v>
      </c>
      <c r="H10" s="4" t="s">
        <v>8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O10" s="30" t="s">
        <v>28</v>
      </c>
      <c r="P10" s="30" t="s">
        <v>29</v>
      </c>
      <c r="Q10" s="30" t="s">
        <v>30</v>
      </c>
      <c r="R10" s="30" t="s">
        <v>41</v>
      </c>
      <c r="S10" s="30" t="s">
        <v>43</v>
      </c>
    </row>
    <row r="11" spans="1:19" ht="49.5" customHeight="1">
      <c r="A11" s="37" t="s">
        <v>15</v>
      </c>
      <c r="B11" s="53"/>
      <c r="C11" s="34"/>
      <c r="D11" s="34"/>
      <c r="E11" s="34"/>
      <c r="F11" s="34"/>
      <c r="G11" s="34"/>
      <c r="H11" s="34"/>
      <c r="I11" s="34"/>
      <c r="J11" s="34"/>
      <c r="K11" s="28">
        <f>(IF(C11=0.5,E11*0.2016,0))*(G11*F11)</f>
        <v>0</v>
      </c>
      <c r="L11" s="43">
        <f>((H11+I11+J11)*5)*(G11*F11)</f>
        <v>0</v>
      </c>
      <c r="M11" s="32">
        <f>K11+K12+K13+L11</f>
        <v>0</v>
      </c>
      <c r="O11" s="72" t="e">
        <f>M11/(G11*F11)</f>
        <v>#DIV/0!</v>
      </c>
      <c r="P11" s="73">
        <f>(G11*F11*E11)/1000</f>
        <v>0</v>
      </c>
      <c r="Q11" s="72" t="e">
        <f>M11/P11</f>
        <v>#DIV/0!</v>
      </c>
      <c r="R11" s="73">
        <f>G11*F11</f>
        <v>0</v>
      </c>
      <c r="S11" s="73">
        <f>((R11*E11)/1000)*4.75</f>
        <v>0</v>
      </c>
    </row>
    <row r="12" spans="1:19" ht="49.5" customHeight="1">
      <c r="A12" s="38"/>
      <c r="B12" s="40"/>
      <c r="C12" s="41"/>
      <c r="D12" s="41"/>
      <c r="E12" s="41"/>
      <c r="F12" s="35"/>
      <c r="G12" s="35"/>
      <c r="H12" s="35"/>
      <c r="I12" s="41"/>
      <c r="J12" s="41"/>
      <c r="K12" s="28">
        <f>(IF(C11=0.6,E11*0.238,0))*(G11*F11)</f>
        <v>0</v>
      </c>
      <c r="L12" s="44"/>
      <c r="M12" s="33"/>
      <c r="O12" s="72"/>
      <c r="P12" s="73"/>
      <c r="Q12" s="72"/>
      <c r="R12" s="73"/>
      <c r="S12" s="73"/>
    </row>
    <row r="13" spans="1:19" ht="49.5" customHeight="1">
      <c r="A13" s="59"/>
      <c r="B13" s="52"/>
      <c r="C13" s="42"/>
      <c r="D13" s="42"/>
      <c r="E13" s="42"/>
      <c r="F13" s="36"/>
      <c r="G13" s="36"/>
      <c r="H13" s="36"/>
      <c r="I13" s="42"/>
      <c r="J13" s="42"/>
      <c r="K13" s="28">
        <f>(IF(C11=0.7,E11*0.2568,0))*(G11*F11)</f>
        <v>0</v>
      </c>
      <c r="L13" s="45"/>
      <c r="M13" s="51"/>
      <c r="O13" s="72"/>
      <c r="P13" s="73"/>
      <c r="Q13" s="72"/>
      <c r="R13" s="73"/>
      <c r="S13" s="73"/>
    </row>
    <row r="14" spans="1:19" ht="49.5" customHeight="1">
      <c r="A14" s="37" t="s">
        <v>16</v>
      </c>
      <c r="B14" s="53"/>
      <c r="C14" s="34"/>
      <c r="D14" s="34"/>
      <c r="E14" s="34"/>
      <c r="F14" s="34"/>
      <c r="G14" s="34"/>
      <c r="H14" s="34"/>
      <c r="I14" s="34"/>
      <c r="J14" s="34"/>
      <c r="K14" s="28">
        <f>(IF(C14=0.5,E14*0.2016,0))*(G14*F14)</f>
        <v>0</v>
      </c>
      <c r="L14" s="43">
        <f>((H14+I14+J14)*5)*(G14*F14)</f>
        <v>0</v>
      </c>
      <c r="M14" s="32">
        <f>K14+K15+K16+L14</f>
        <v>0</v>
      </c>
      <c r="O14" s="72" t="e">
        <f>M14/(G14*F14)</f>
        <v>#DIV/0!</v>
      </c>
      <c r="P14" s="73">
        <f>(G14*F14*E14)/1000</f>
        <v>0</v>
      </c>
      <c r="Q14" s="72" t="e">
        <f>M14/P14</f>
        <v>#DIV/0!</v>
      </c>
      <c r="R14" s="73">
        <f>G14*F14</f>
        <v>0</v>
      </c>
      <c r="S14" s="73">
        <f>((R14*E14)/1000)*4.75</f>
        <v>0</v>
      </c>
    </row>
    <row r="15" spans="1:19" ht="49.5" customHeight="1">
      <c r="A15" s="38"/>
      <c r="B15" s="40"/>
      <c r="C15" s="41"/>
      <c r="D15" s="41"/>
      <c r="E15" s="41"/>
      <c r="F15" s="35"/>
      <c r="G15" s="35"/>
      <c r="H15" s="35"/>
      <c r="I15" s="41"/>
      <c r="J15" s="41"/>
      <c r="K15" s="28">
        <f>(IF(C14=0.6,E14*0.238,0))*(G14*F14)</f>
        <v>0</v>
      </c>
      <c r="L15" s="44"/>
      <c r="M15" s="33"/>
      <c r="O15" s="72"/>
      <c r="P15" s="73"/>
      <c r="Q15" s="72"/>
      <c r="R15" s="73"/>
      <c r="S15" s="73"/>
    </row>
    <row r="16" spans="1:19" ht="49.5" customHeight="1">
      <c r="A16" s="59"/>
      <c r="B16" s="52"/>
      <c r="C16" s="42"/>
      <c r="D16" s="42"/>
      <c r="E16" s="42"/>
      <c r="F16" s="36"/>
      <c r="G16" s="36"/>
      <c r="H16" s="36"/>
      <c r="I16" s="42"/>
      <c r="J16" s="42"/>
      <c r="K16" s="28">
        <f>(IF(C14=0.7,E14*0.2568,0))*(G14*F14)</f>
        <v>0</v>
      </c>
      <c r="L16" s="45"/>
      <c r="M16" s="51"/>
      <c r="O16" s="72"/>
      <c r="P16" s="73"/>
      <c r="Q16" s="72"/>
      <c r="R16" s="73"/>
      <c r="S16" s="73"/>
    </row>
    <row r="17" spans="1:19" ht="49.5" customHeight="1">
      <c r="A17" s="37" t="s">
        <v>17</v>
      </c>
      <c r="B17" s="53"/>
      <c r="C17" s="34"/>
      <c r="D17" s="34"/>
      <c r="E17" s="34"/>
      <c r="F17" s="34"/>
      <c r="G17" s="34"/>
      <c r="H17" s="34"/>
      <c r="I17" s="34"/>
      <c r="J17" s="34"/>
      <c r="K17" s="28">
        <f>(IF(C17=0.5,E17*0.2016,0))*(G17*F17)</f>
        <v>0</v>
      </c>
      <c r="L17" s="43">
        <f>((H17+I17+J17)*5)*(G17*F17)</f>
        <v>0</v>
      </c>
      <c r="M17" s="32">
        <f>K17+K18+K19+L17</f>
        <v>0</v>
      </c>
      <c r="O17" s="72" t="e">
        <f>M17/(G17*F17)</f>
        <v>#DIV/0!</v>
      </c>
      <c r="P17" s="73">
        <f>(G17*F17*E17)/1000</f>
        <v>0</v>
      </c>
      <c r="Q17" s="72" t="e">
        <f>M17/P17</f>
        <v>#DIV/0!</v>
      </c>
      <c r="R17" s="73">
        <f>G17*F17</f>
        <v>0</v>
      </c>
      <c r="S17" s="73">
        <f>((R17*E17)/1000)*4.75</f>
        <v>0</v>
      </c>
    </row>
    <row r="18" spans="1:19" ht="49.5" customHeight="1">
      <c r="A18" s="38"/>
      <c r="B18" s="40"/>
      <c r="C18" s="41"/>
      <c r="D18" s="41"/>
      <c r="E18" s="41"/>
      <c r="F18" s="35"/>
      <c r="G18" s="35"/>
      <c r="H18" s="35"/>
      <c r="I18" s="41"/>
      <c r="J18" s="41"/>
      <c r="K18" s="28">
        <f>(IF(C17=0.6,E17*0.238,0))*(G17*F17)</f>
        <v>0</v>
      </c>
      <c r="L18" s="44"/>
      <c r="M18" s="33"/>
      <c r="O18" s="72"/>
      <c r="P18" s="73"/>
      <c r="Q18" s="72"/>
      <c r="R18" s="73"/>
      <c r="S18" s="73"/>
    </row>
    <row r="19" spans="1:19" ht="49.5" customHeight="1">
      <c r="A19" s="59"/>
      <c r="B19" s="52"/>
      <c r="C19" s="42"/>
      <c r="D19" s="42"/>
      <c r="E19" s="42"/>
      <c r="F19" s="36"/>
      <c r="G19" s="36"/>
      <c r="H19" s="36"/>
      <c r="I19" s="42"/>
      <c r="J19" s="42"/>
      <c r="K19" s="28">
        <f>(IF(C17=0.7,E17*0.2568,0))*(G17*F17)</f>
        <v>0</v>
      </c>
      <c r="L19" s="45"/>
      <c r="M19" s="51"/>
      <c r="O19" s="72"/>
      <c r="P19" s="73"/>
      <c r="Q19" s="72"/>
      <c r="R19" s="73"/>
      <c r="S19" s="73"/>
    </row>
    <row r="20" spans="1:19" ht="49.5" customHeight="1">
      <c r="A20" s="37" t="s">
        <v>18</v>
      </c>
      <c r="B20" s="53"/>
      <c r="C20" s="34"/>
      <c r="D20" s="34"/>
      <c r="E20" s="34"/>
      <c r="F20" s="34"/>
      <c r="G20" s="34"/>
      <c r="H20" s="34"/>
      <c r="I20" s="34"/>
      <c r="J20" s="34"/>
      <c r="K20" s="28">
        <f>(IF(C20=0.5,E20*0.2016,0))*(G20*F20)</f>
        <v>0</v>
      </c>
      <c r="L20" s="43">
        <f>((H20+I20+J20)*5)*(G20*F20)</f>
        <v>0</v>
      </c>
      <c r="M20" s="32">
        <f>K20+K21+K22+L20</f>
        <v>0</v>
      </c>
      <c r="O20" s="72" t="e">
        <f>M20/(G20*F20)</f>
        <v>#DIV/0!</v>
      </c>
      <c r="P20" s="73">
        <f>(G20*F20*E20)/1000</f>
        <v>0</v>
      </c>
      <c r="Q20" s="72" t="e">
        <f>M20/P20</f>
        <v>#DIV/0!</v>
      </c>
      <c r="R20" s="73">
        <f>G20*F20</f>
        <v>0</v>
      </c>
      <c r="S20" s="73">
        <f>((R20*E20)/1000)*4.75</f>
        <v>0</v>
      </c>
    </row>
    <row r="21" spans="1:19" ht="49.5" customHeight="1">
      <c r="A21" s="38"/>
      <c r="B21" s="40"/>
      <c r="C21" s="41"/>
      <c r="D21" s="41"/>
      <c r="E21" s="41"/>
      <c r="F21" s="35"/>
      <c r="G21" s="35"/>
      <c r="H21" s="35"/>
      <c r="I21" s="41"/>
      <c r="J21" s="41"/>
      <c r="K21" s="28">
        <f>(IF(C20=0.6,E20*0.238,0))*(G20*F20)</f>
        <v>0</v>
      </c>
      <c r="L21" s="44"/>
      <c r="M21" s="33"/>
      <c r="O21" s="72"/>
      <c r="P21" s="73"/>
      <c r="Q21" s="72"/>
      <c r="R21" s="73"/>
      <c r="S21" s="73"/>
    </row>
    <row r="22" spans="1:19" ht="49.5" customHeight="1">
      <c r="A22" s="59"/>
      <c r="B22" s="52"/>
      <c r="C22" s="42"/>
      <c r="D22" s="42"/>
      <c r="E22" s="42"/>
      <c r="F22" s="36"/>
      <c r="G22" s="36"/>
      <c r="H22" s="36"/>
      <c r="I22" s="42"/>
      <c r="J22" s="42"/>
      <c r="K22" s="28">
        <f>(IF(C20=0.7,E20*0.2568,0))*(G20*F20)</f>
        <v>0</v>
      </c>
      <c r="L22" s="45"/>
      <c r="M22" s="51"/>
      <c r="O22" s="72"/>
      <c r="P22" s="73"/>
      <c r="Q22" s="72"/>
      <c r="R22" s="73"/>
      <c r="S22" s="73"/>
    </row>
    <row r="23" spans="1:19" ht="49.5" customHeight="1">
      <c r="A23" s="37" t="s">
        <v>19</v>
      </c>
      <c r="B23" s="53"/>
      <c r="C23" s="34"/>
      <c r="D23" s="34"/>
      <c r="E23" s="34"/>
      <c r="F23" s="34"/>
      <c r="G23" s="34"/>
      <c r="H23" s="34"/>
      <c r="I23" s="34"/>
      <c r="J23" s="34"/>
      <c r="K23" s="28">
        <f>(IF(C23=0.5,E23*0.2016,0))*(G23*F23)</f>
        <v>0</v>
      </c>
      <c r="L23" s="43">
        <f>((H23+I23+J23)*5)*(G23*F23)</f>
        <v>0</v>
      </c>
      <c r="M23" s="32">
        <f>K23+K24+K25+L23</f>
        <v>0</v>
      </c>
      <c r="O23" s="72" t="e">
        <f>M23/(G23*F23)</f>
        <v>#DIV/0!</v>
      </c>
      <c r="P23" s="73">
        <f>(G23*F23*E23)/1000</f>
        <v>0</v>
      </c>
      <c r="Q23" s="72" t="e">
        <f>M23/P23</f>
        <v>#DIV/0!</v>
      </c>
      <c r="R23" s="73">
        <f>G23*F23</f>
        <v>0</v>
      </c>
      <c r="S23" s="73">
        <f>((R23*E23)/1000)*4.75</f>
        <v>0</v>
      </c>
    </row>
    <row r="24" spans="1:19" ht="49.5" customHeight="1">
      <c r="A24" s="38"/>
      <c r="B24" s="40"/>
      <c r="C24" s="41"/>
      <c r="D24" s="41"/>
      <c r="E24" s="41"/>
      <c r="F24" s="35"/>
      <c r="G24" s="35"/>
      <c r="H24" s="35"/>
      <c r="I24" s="41"/>
      <c r="J24" s="41"/>
      <c r="K24" s="28">
        <f>(IF(C23=0.6,E23*0.238,0))*(G23*F23)</f>
        <v>0</v>
      </c>
      <c r="L24" s="44"/>
      <c r="M24" s="33"/>
      <c r="O24" s="72"/>
      <c r="P24" s="73"/>
      <c r="Q24" s="72"/>
      <c r="R24" s="73"/>
      <c r="S24" s="73"/>
    </row>
    <row r="25" spans="1:19" ht="49.5" customHeight="1">
      <c r="A25" s="59"/>
      <c r="B25" s="52"/>
      <c r="C25" s="42"/>
      <c r="D25" s="42"/>
      <c r="E25" s="42"/>
      <c r="F25" s="36"/>
      <c r="G25" s="36"/>
      <c r="H25" s="36"/>
      <c r="I25" s="42"/>
      <c r="J25" s="42"/>
      <c r="K25" s="28">
        <f>(IF(C23=0.7,E23*0.2568,0))*(G23*F23)</f>
        <v>0</v>
      </c>
      <c r="L25" s="45"/>
      <c r="M25" s="51"/>
      <c r="O25" s="72"/>
      <c r="P25" s="73"/>
      <c r="Q25" s="72"/>
      <c r="R25" s="73"/>
      <c r="S25" s="73"/>
    </row>
    <row r="26" spans="1:19" ht="49.5" customHeight="1">
      <c r="A26" s="37" t="s">
        <v>20</v>
      </c>
      <c r="B26" s="39"/>
      <c r="C26" s="34"/>
      <c r="D26" s="34"/>
      <c r="E26" s="34"/>
      <c r="F26" s="34"/>
      <c r="G26" s="34"/>
      <c r="H26" s="34"/>
      <c r="I26" s="34"/>
      <c r="J26" s="34"/>
      <c r="K26" s="28">
        <f>(IF(C26=0.5,E26*0.2016,0))*(G26*F26)</f>
        <v>0</v>
      </c>
      <c r="L26" s="43">
        <f>((H26+I26+J26)*5)*(G26*F26)</f>
        <v>0</v>
      </c>
      <c r="M26" s="32">
        <f>K26+K27+K28+L26</f>
        <v>0</v>
      </c>
      <c r="O26" s="72" t="e">
        <f>M26/(G26*F26)</f>
        <v>#DIV/0!</v>
      </c>
      <c r="P26" s="73">
        <f>(G26*F26*E26)/1000</f>
        <v>0</v>
      </c>
      <c r="Q26" s="72" t="e">
        <f>M26/P26</f>
        <v>#DIV/0!</v>
      </c>
      <c r="R26" s="73">
        <f>G26*F26</f>
        <v>0</v>
      </c>
      <c r="S26" s="73">
        <f>((R26*E26)/1000)*4.75</f>
        <v>0</v>
      </c>
    </row>
    <row r="27" spans="1:19" ht="49.5" customHeight="1">
      <c r="A27" s="38"/>
      <c r="B27" s="40"/>
      <c r="C27" s="41"/>
      <c r="D27" s="41"/>
      <c r="E27" s="41"/>
      <c r="F27" s="35"/>
      <c r="G27" s="35"/>
      <c r="H27" s="35"/>
      <c r="I27" s="41"/>
      <c r="J27" s="41"/>
      <c r="K27" s="28">
        <f>(IF(C26=0.6,E26*0.238,0))*(G26*F26)</f>
        <v>0</v>
      </c>
      <c r="L27" s="44"/>
      <c r="M27" s="33"/>
      <c r="O27" s="72"/>
      <c r="P27" s="73"/>
      <c r="Q27" s="72"/>
      <c r="R27" s="73"/>
      <c r="S27" s="73"/>
    </row>
    <row r="28" spans="1:19" ht="49.5" customHeight="1">
      <c r="A28" s="59"/>
      <c r="B28" s="52"/>
      <c r="C28" s="42"/>
      <c r="D28" s="42"/>
      <c r="E28" s="42"/>
      <c r="F28" s="36"/>
      <c r="G28" s="36"/>
      <c r="H28" s="36"/>
      <c r="I28" s="42"/>
      <c r="J28" s="42"/>
      <c r="K28" s="28">
        <f>(IF(C26=0.7,E26*0.2568,0))*(G26*F26)</f>
        <v>0</v>
      </c>
      <c r="L28" s="45"/>
      <c r="M28" s="51"/>
      <c r="O28" s="72"/>
      <c r="P28" s="73"/>
      <c r="Q28" s="72"/>
      <c r="R28" s="73"/>
      <c r="S28" s="73"/>
    </row>
    <row r="29" spans="1:19" ht="49.5" customHeight="1">
      <c r="A29" s="37" t="s">
        <v>21</v>
      </c>
      <c r="B29" s="39"/>
      <c r="C29" s="34"/>
      <c r="D29" s="34"/>
      <c r="E29" s="34"/>
      <c r="F29" s="34"/>
      <c r="G29" s="34"/>
      <c r="H29" s="34"/>
      <c r="I29" s="34"/>
      <c r="J29" s="34"/>
      <c r="K29" s="28">
        <f>(IF(C29=0.5,E29*0.2016,0))*(G29*F29)</f>
        <v>0</v>
      </c>
      <c r="L29" s="43">
        <f>((H29+I29+J29)*5)*(G29*F29)</f>
        <v>0</v>
      </c>
      <c r="M29" s="32">
        <f>K29+K30+K31+L29</f>
        <v>0</v>
      </c>
      <c r="O29" s="72" t="e">
        <f>M29/(G29*F29)</f>
        <v>#DIV/0!</v>
      </c>
      <c r="P29" s="73">
        <f>(G29*F29*E29)/1000</f>
        <v>0</v>
      </c>
      <c r="Q29" s="72" t="e">
        <f>M29/P29</f>
        <v>#DIV/0!</v>
      </c>
      <c r="R29" s="73">
        <f>G29*F29</f>
        <v>0</v>
      </c>
      <c r="S29" s="73">
        <f>((R29*E29)/1000)*4.75</f>
        <v>0</v>
      </c>
    </row>
    <row r="30" spans="1:19" ht="49.5" customHeight="1">
      <c r="A30" s="38"/>
      <c r="B30" s="40"/>
      <c r="C30" s="41"/>
      <c r="D30" s="41"/>
      <c r="E30" s="41"/>
      <c r="F30" s="35"/>
      <c r="G30" s="35"/>
      <c r="H30" s="35"/>
      <c r="I30" s="41"/>
      <c r="J30" s="41"/>
      <c r="K30" s="28">
        <f>(IF(C29=0.6,E29*0.238,0))*(G29*F29)</f>
        <v>0</v>
      </c>
      <c r="L30" s="44"/>
      <c r="M30" s="33"/>
      <c r="O30" s="72"/>
      <c r="P30" s="73"/>
      <c r="Q30" s="72"/>
      <c r="R30" s="73"/>
      <c r="S30" s="73"/>
    </row>
    <row r="31" spans="1:19" ht="49.5" customHeight="1">
      <c r="A31" s="59"/>
      <c r="B31" s="52"/>
      <c r="C31" s="42"/>
      <c r="D31" s="42"/>
      <c r="E31" s="42"/>
      <c r="F31" s="36"/>
      <c r="G31" s="36"/>
      <c r="H31" s="36"/>
      <c r="I31" s="42"/>
      <c r="J31" s="42"/>
      <c r="K31" s="28">
        <f>(IF(C29=0.7,E29*0.2568,0))*(G29*F29)</f>
        <v>0</v>
      </c>
      <c r="L31" s="45"/>
      <c r="M31" s="51"/>
      <c r="O31" s="72"/>
      <c r="P31" s="73"/>
      <c r="Q31" s="72"/>
      <c r="R31" s="73"/>
      <c r="S31" s="73"/>
    </row>
    <row r="32" spans="1:19" ht="49.5" customHeight="1">
      <c r="A32" s="37" t="s">
        <v>22</v>
      </c>
      <c r="B32" s="39"/>
      <c r="C32" s="34"/>
      <c r="D32" s="34"/>
      <c r="E32" s="34"/>
      <c r="F32" s="34"/>
      <c r="G32" s="34"/>
      <c r="H32" s="34"/>
      <c r="I32" s="34"/>
      <c r="J32" s="34"/>
      <c r="K32" s="28">
        <f>(IF(C32=0.5,E32*0.2016,0))*(G32*F32)</f>
        <v>0</v>
      </c>
      <c r="L32" s="43">
        <f>((H32+I32+J32)*5)*(G32*F32)</f>
        <v>0</v>
      </c>
      <c r="M32" s="32">
        <f>K32+K33+K34+L32</f>
        <v>0</v>
      </c>
      <c r="O32" s="72" t="e">
        <f>M32/(G32*F32)</f>
        <v>#DIV/0!</v>
      </c>
      <c r="P32" s="73">
        <f>(G32*F32*E32)/1000</f>
        <v>0</v>
      </c>
      <c r="Q32" s="72" t="e">
        <f>M32/P32</f>
        <v>#DIV/0!</v>
      </c>
      <c r="R32" s="73">
        <f>G32*F32</f>
        <v>0</v>
      </c>
      <c r="S32" s="73">
        <f>((R32*E32)/1000)*4.75</f>
        <v>0</v>
      </c>
    </row>
    <row r="33" spans="1:19" ht="49.5" customHeight="1">
      <c r="A33" s="38"/>
      <c r="B33" s="40"/>
      <c r="C33" s="41"/>
      <c r="D33" s="41"/>
      <c r="E33" s="41"/>
      <c r="F33" s="35"/>
      <c r="G33" s="35"/>
      <c r="H33" s="35"/>
      <c r="I33" s="41"/>
      <c r="J33" s="41"/>
      <c r="K33" s="28">
        <f>(IF(C32=0.6,E32*0.238,0))*(G32*F32)</f>
        <v>0</v>
      </c>
      <c r="L33" s="44"/>
      <c r="M33" s="33"/>
      <c r="O33" s="72"/>
      <c r="P33" s="73"/>
      <c r="Q33" s="72"/>
      <c r="R33" s="73"/>
      <c r="S33" s="73"/>
    </row>
    <row r="34" spans="1:19" ht="49.5" customHeight="1">
      <c r="A34" s="59"/>
      <c r="B34" s="52"/>
      <c r="C34" s="42"/>
      <c r="D34" s="42"/>
      <c r="E34" s="42"/>
      <c r="F34" s="36"/>
      <c r="G34" s="36"/>
      <c r="H34" s="36"/>
      <c r="I34" s="42"/>
      <c r="J34" s="42"/>
      <c r="K34" s="28">
        <f>(IF(C32=0.7,E32*0.2568,0))*(G32*F32)</f>
        <v>0</v>
      </c>
      <c r="L34" s="45"/>
      <c r="M34" s="51"/>
      <c r="O34" s="72"/>
      <c r="P34" s="73"/>
      <c r="Q34" s="72"/>
      <c r="R34" s="73"/>
      <c r="S34" s="73"/>
    </row>
    <row r="35" spans="1:19" ht="49.5" customHeight="1">
      <c r="A35" s="37" t="s">
        <v>23</v>
      </c>
      <c r="B35" s="39"/>
      <c r="C35" s="34"/>
      <c r="D35" s="34"/>
      <c r="E35" s="34"/>
      <c r="F35" s="34"/>
      <c r="G35" s="34"/>
      <c r="H35" s="34"/>
      <c r="I35" s="34"/>
      <c r="J35" s="34"/>
      <c r="K35" s="28">
        <f>(IF(C35=0.5,E35*0.2016,0))*(G35*F35)</f>
        <v>0</v>
      </c>
      <c r="L35" s="43">
        <f>((H35+I35+J35)*5)*(G35*F35)</f>
        <v>0</v>
      </c>
      <c r="M35" s="32">
        <f>K35+K36+K37+L35</f>
        <v>0</v>
      </c>
      <c r="O35" s="72" t="e">
        <f>M35/(G35*F35)</f>
        <v>#DIV/0!</v>
      </c>
      <c r="P35" s="73">
        <f>(G35*F35*E35)/1000</f>
        <v>0</v>
      </c>
      <c r="Q35" s="72" t="e">
        <f>M35/P35</f>
        <v>#DIV/0!</v>
      </c>
      <c r="R35" s="73">
        <f>G35*F35</f>
        <v>0</v>
      </c>
      <c r="S35" s="73">
        <f>((R35*E35)/1000)*4.75</f>
        <v>0</v>
      </c>
    </row>
    <row r="36" spans="1:19" ht="49.5" customHeight="1">
      <c r="A36" s="38"/>
      <c r="B36" s="40"/>
      <c r="C36" s="41"/>
      <c r="D36" s="41"/>
      <c r="E36" s="41"/>
      <c r="F36" s="35"/>
      <c r="G36" s="35"/>
      <c r="H36" s="35"/>
      <c r="I36" s="41"/>
      <c r="J36" s="41"/>
      <c r="K36" s="28">
        <f>(IF(C35=0.6,E35*0.238,0))*(G35*F35)</f>
        <v>0</v>
      </c>
      <c r="L36" s="44"/>
      <c r="M36" s="33"/>
      <c r="O36" s="72"/>
      <c r="P36" s="73"/>
      <c r="Q36" s="72"/>
      <c r="R36" s="73"/>
      <c r="S36" s="73"/>
    </row>
    <row r="37" spans="1:19" ht="49.5" customHeight="1">
      <c r="A37" s="38"/>
      <c r="B37" s="40"/>
      <c r="C37" s="42"/>
      <c r="D37" s="42"/>
      <c r="E37" s="42"/>
      <c r="F37" s="36"/>
      <c r="G37" s="36"/>
      <c r="H37" s="36"/>
      <c r="I37" s="42"/>
      <c r="J37" s="42"/>
      <c r="K37" s="28">
        <f>(IF(C35=0.7,E35*0.2568,0))*(G35*F35)</f>
        <v>0</v>
      </c>
      <c r="L37" s="45"/>
      <c r="M37" s="33"/>
      <c r="O37" s="72"/>
      <c r="P37" s="73"/>
      <c r="Q37" s="72"/>
      <c r="R37" s="73"/>
      <c r="S37" s="73"/>
    </row>
    <row r="38" spans="1:19" ht="49.5" customHeight="1">
      <c r="A38" s="37" t="s">
        <v>26</v>
      </c>
      <c r="B38" s="39"/>
      <c r="C38" s="34"/>
      <c r="D38" s="34"/>
      <c r="E38" s="34"/>
      <c r="F38" s="34"/>
      <c r="G38" s="34"/>
      <c r="H38" s="34"/>
      <c r="I38" s="34"/>
      <c r="J38" s="34"/>
      <c r="K38" s="28">
        <f>(IF(C38=0.5,E38*0.2016,0))*(G38*F38)</f>
        <v>0</v>
      </c>
      <c r="L38" s="43">
        <f>((H38+I38+J38)*5)*(G38*F38)</f>
        <v>0</v>
      </c>
      <c r="M38" s="32">
        <f>K38+K39+K40+L38</f>
        <v>0</v>
      </c>
      <c r="O38" s="74" t="e">
        <f>M38/(G38*F38)</f>
        <v>#DIV/0!</v>
      </c>
      <c r="P38" s="76">
        <f>(G38*F38*E38)/1000</f>
        <v>0</v>
      </c>
      <c r="Q38" s="74" t="e">
        <f>M38/P38</f>
        <v>#DIV/0!</v>
      </c>
      <c r="R38" s="76">
        <f>G38*F38</f>
        <v>0</v>
      </c>
      <c r="S38" s="76">
        <f>((R38*E38)/1000)*4.75</f>
        <v>0</v>
      </c>
    </row>
    <row r="39" spans="1:19" ht="49.5" customHeight="1">
      <c r="A39" s="38"/>
      <c r="B39" s="40"/>
      <c r="C39" s="41"/>
      <c r="D39" s="41"/>
      <c r="E39" s="41"/>
      <c r="F39" s="35"/>
      <c r="G39" s="35"/>
      <c r="H39" s="35"/>
      <c r="I39" s="41"/>
      <c r="J39" s="41"/>
      <c r="K39" s="28">
        <f>(IF(C38=0.6,E38*0.238,0))*(G38*F38)</f>
        <v>0</v>
      </c>
      <c r="L39" s="44"/>
      <c r="M39" s="33"/>
      <c r="O39" s="74"/>
      <c r="P39" s="76"/>
      <c r="Q39" s="74"/>
      <c r="R39" s="76"/>
      <c r="S39" s="76"/>
    </row>
    <row r="40" spans="1:19" ht="49.5" customHeight="1" thickBot="1">
      <c r="A40" s="38"/>
      <c r="B40" s="40"/>
      <c r="C40" s="42"/>
      <c r="D40" s="42"/>
      <c r="E40" s="42"/>
      <c r="F40" s="36"/>
      <c r="G40" s="36"/>
      <c r="H40" s="36"/>
      <c r="I40" s="42"/>
      <c r="J40" s="42"/>
      <c r="K40" s="28">
        <f>(IF(C38=0.7,E38*0.2568,0))*(G38*F38)</f>
        <v>0</v>
      </c>
      <c r="L40" s="45"/>
      <c r="M40" s="33"/>
      <c r="O40" s="75"/>
      <c r="P40" s="77"/>
      <c r="Q40" s="75"/>
      <c r="R40" s="77"/>
      <c r="S40" s="77"/>
    </row>
    <row r="41" spans="1:13" ht="49.5" customHeight="1">
      <c r="A41" s="60"/>
      <c r="B41" s="61"/>
      <c r="C41" s="62"/>
      <c r="D41" s="56"/>
      <c r="E41" s="56"/>
      <c r="F41" s="56"/>
      <c r="G41" s="56"/>
      <c r="H41" s="56"/>
      <c r="I41" s="56"/>
      <c r="J41" s="56"/>
      <c r="K41" s="56"/>
      <c r="L41" s="7"/>
      <c r="M41" s="46">
        <f>SUM(M11:M40)</f>
        <v>0</v>
      </c>
    </row>
    <row r="42" spans="1:19" ht="49.5" customHeight="1">
      <c r="A42" s="63"/>
      <c r="B42" s="64"/>
      <c r="C42" s="65"/>
      <c r="D42" s="57"/>
      <c r="E42" s="58"/>
      <c r="F42" s="58"/>
      <c r="G42" s="58"/>
      <c r="H42" s="58"/>
      <c r="I42" s="58"/>
      <c r="J42" s="58"/>
      <c r="K42" s="58"/>
      <c r="L42" s="7"/>
      <c r="M42" s="47"/>
      <c r="P42" s="31">
        <f>SUM(P11:P40)</f>
        <v>0</v>
      </c>
      <c r="R42" s="31">
        <f>SUM(R11:R40)</f>
        <v>0</v>
      </c>
      <c r="S42" s="31">
        <f>SUM(S11:S40)</f>
        <v>0</v>
      </c>
    </row>
    <row r="43" spans="1:13" ht="65.25" customHeight="1" thickBot="1">
      <c r="A43" s="66"/>
      <c r="B43" s="67"/>
      <c r="C43" s="68"/>
      <c r="D43" s="57"/>
      <c r="E43" s="58"/>
      <c r="F43" s="58"/>
      <c r="G43" s="58"/>
      <c r="H43" s="58"/>
      <c r="I43" s="58"/>
      <c r="J43" s="58"/>
      <c r="K43" s="58"/>
      <c r="L43" s="7"/>
      <c r="M43" s="48"/>
    </row>
    <row r="46" spans="2:9" ht="12.75">
      <c r="B46" s="54"/>
      <c r="C46" s="55"/>
      <c r="D46" s="55"/>
      <c r="E46" s="55"/>
      <c r="F46" s="55"/>
      <c r="G46" s="55"/>
      <c r="H46" s="55"/>
      <c r="I46" s="55"/>
    </row>
  </sheetData>
  <mergeCells count="176">
    <mergeCell ref="S35:S37"/>
    <mergeCell ref="S38:S40"/>
    <mergeCell ref="S23:S25"/>
    <mergeCell ref="S26:S28"/>
    <mergeCell ref="S29:S31"/>
    <mergeCell ref="S32:S34"/>
    <mergeCell ref="S11:S13"/>
    <mergeCell ref="S14:S16"/>
    <mergeCell ref="S17:S19"/>
    <mergeCell ref="S20:S22"/>
    <mergeCell ref="R35:R37"/>
    <mergeCell ref="R38:R40"/>
    <mergeCell ref="R23:R25"/>
    <mergeCell ref="R26:R28"/>
    <mergeCell ref="R29:R31"/>
    <mergeCell ref="R32:R34"/>
    <mergeCell ref="R11:R13"/>
    <mergeCell ref="R14:R16"/>
    <mergeCell ref="R17:R19"/>
    <mergeCell ref="R20:R22"/>
    <mergeCell ref="O35:O37"/>
    <mergeCell ref="P35:P37"/>
    <mergeCell ref="Q35:Q37"/>
    <mergeCell ref="O38:O40"/>
    <mergeCell ref="P38:P40"/>
    <mergeCell ref="Q38:Q40"/>
    <mergeCell ref="O29:O31"/>
    <mergeCell ref="P29:P31"/>
    <mergeCell ref="Q29:Q31"/>
    <mergeCell ref="O32:O34"/>
    <mergeCell ref="P32:P34"/>
    <mergeCell ref="Q32:Q34"/>
    <mergeCell ref="O23:O25"/>
    <mergeCell ref="P23:P25"/>
    <mergeCell ref="Q23:Q25"/>
    <mergeCell ref="O26:O28"/>
    <mergeCell ref="P26:P28"/>
    <mergeCell ref="Q26:Q28"/>
    <mergeCell ref="O17:O19"/>
    <mergeCell ref="P17:P19"/>
    <mergeCell ref="Q17:Q19"/>
    <mergeCell ref="O20:O22"/>
    <mergeCell ref="P20:P22"/>
    <mergeCell ref="Q20:Q22"/>
    <mergeCell ref="O11:O13"/>
    <mergeCell ref="P11:P13"/>
    <mergeCell ref="Q11:Q13"/>
    <mergeCell ref="O14:O16"/>
    <mergeCell ref="P14:P16"/>
    <mergeCell ref="Q14:Q16"/>
    <mergeCell ref="A38:A40"/>
    <mergeCell ref="A41:C43"/>
    <mergeCell ref="A1:M1"/>
    <mergeCell ref="A23:A25"/>
    <mergeCell ref="A26:A28"/>
    <mergeCell ref="A29:A31"/>
    <mergeCell ref="A32:A34"/>
    <mergeCell ref="A11:A13"/>
    <mergeCell ref="A14:A16"/>
    <mergeCell ref="A17:A19"/>
    <mergeCell ref="A20:A22"/>
    <mergeCell ref="M26:M28"/>
    <mergeCell ref="H26:H28"/>
    <mergeCell ref="I26:I28"/>
    <mergeCell ref="J26:J28"/>
    <mergeCell ref="L26:L28"/>
    <mergeCell ref="B26:B28"/>
    <mergeCell ref="C26:C28"/>
    <mergeCell ref="D26:D28"/>
    <mergeCell ref="E26:E28"/>
    <mergeCell ref="G23:G25"/>
    <mergeCell ref="G29:G31"/>
    <mergeCell ref="G32:G34"/>
    <mergeCell ref="G38:G40"/>
    <mergeCell ref="G26:G28"/>
    <mergeCell ref="G35:G37"/>
    <mergeCell ref="G11:G13"/>
    <mergeCell ref="G14:G16"/>
    <mergeCell ref="G17:G19"/>
    <mergeCell ref="G20:G22"/>
    <mergeCell ref="B46:I46"/>
    <mergeCell ref="D41:K43"/>
    <mergeCell ref="M11:M13"/>
    <mergeCell ref="B11:B13"/>
    <mergeCell ref="C11:C13"/>
    <mergeCell ref="D11:D13"/>
    <mergeCell ref="E11:E13"/>
    <mergeCell ref="E14:E16"/>
    <mergeCell ref="I11:I13"/>
    <mergeCell ref="J11:J13"/>
    <mergeCell ref="L11:L13"/>
    <mergeCell ref="I14:I16"/>
    <mergeCell ref="J14:J16"/>
    <mergeCell ref="L14:L16"/>
    <mergeCell ref="M14:M16"/>
    <mergeCell ref="H11:H13"/>
    <mergeCell ref="H14:H16"/>
    <mergeCell ref="B17:B19"/>
    <mergeCell ref="C17:C19"/>
    <mergeCell ref="D17:D19"/>
    <mergeCell ref="E17:E19"/>
    <mergeCell ref="H17:H19"/>
    <mergeCell ref="B14:B16"/>
    <mergeCell ref="C14:C16"/>
    <mergeCell ref="D14:D16"/>
    <mergeCell ref="I17:I19"/>
    <mergeCell ref="J17:J19"/>
    <mergeCell ref="L17:L19"/>
    <mergeCell ref="M17:M19"/>
    <mergeCell ref="B20:B22"/>
    <mergeCell ref="C20:C22"/>
    <mergeCell ref="D20:D22"/>
    <mergeCell ref="E20:E22"/>
    <mergeCell ref="H20:H22"/>
    <mergeCell ref="I20:I22"/>
    <mergeCell ref="J20:J22"/>
    <mergeCell ref="L20:L22"/>
    <mergeCell ref="M20:M22"/>
    <mergeCell ref="B23:B25"/>
    <mergeCell ref="C23:C25"/>
    <mergeCell ref="D23:D25"/>
    <mergeCell ref="E23:E25"/>
    <mergeCell ref="H23:H25"/>
    <mergeCell ref="I23:I25"/>
    <mergeCell ref="J23:J25"/>
    <mergeCell ref="L23:L25"/>
    <mergeCell ref="M23:M25"/>
    <mergeCell ref="B29:B31"/>
    <mergeCell ref="C29:C31"/>
    <mergeCell ref="D29:D31"/>
    <mergeCell ref="E29:E31"/>
    <mergeCell ref="H29:H31"/>
    <mergeCell ref="I29:I31"/>
    <mergeCell ref="J29:J31"/>
    <mergeCell ref="L29:L31"/>
    <mergeCell ref="M29:M31"/>
    <mergeCell ref="B32:B34"/>
    <mergeCell ref="C32:C34"/>
    <mergeCell ref="D32:D34"/>
    <mergeCell ref="E32:E34"/>
    <mergeCell ref="H35:H37"/>
    <mergeCell ref="I35:I37"/>
    <mergeCell ref="J35:J37"/>
    <mergeCell ref="L35:L37"/>
    <mergeCell ref="H32:H34"/>
    <mergeCell ref="I32:I34"/>
    <mergeCell ref="J32:J34"/>
    <mergeCell ref="L32:L34"/>
    <mergeCell ref="M41:M43"/>
    <mergeCell ref="C7:L8"/>
    <mergeCell ref="M32:M34"/>
    <mergeCell ref="B38:B40"/>
    <mergeCell ref="C38:C40"/>
    <mergeCell ref="D38:D40"/>
    <mergeCell ref="E38:E40"/>
    <mergeCell ref="M38:M40"/>
    <mergeCell ref="H38:H40"/>
    <mergeCell ref="I38:I40"/>
    <mergeCell ref="F11:F13"/>
    <mergeCell ref="F14:F16"/>
    <mergeCell ref="F17:F19"/>
    <mergeCell ref="F20:F22"/>
    <mergeCell ref="F23:F25"/>
    <mergeCell ref="F26:F28"/>
    <mergeCell ref="F29:F31"/>
    <mergeCell ref="F32:F34"/>
    <mergeCell ref="M35:M37"/>
    <mergeCell ref="F38:F40"/>
    <mergeCell ref="A35:A37"/>
    <mergeCell ref="B35:B37"/>
    <mergeCell ref="C35:C37"/>
    <mergeCell ref="D35:D37"/>
    <mergeCell ref="E35:E37"/>
    <mergeCell ref="F35:F37"/>
    <mergeCell ref="J38:J40"/>
    <mergeCell ref="L38:L40"/>
  </mergeCells>
  <hyperlinks>
    <hyperlink ref="E5" r:id="rId1" display="mailto:vyroba@chladiciboxy.cz"/>
    <hyperlink ref="C5" r:id="rId2" display="www.chladiciboxy.cz"/>
  </hyperlinks>
  <printOptions/>
  <pageMargins left="0.3937007874015748" right="0.3937007874015748" top="0.4" bottom="0.55" header="0.34" footer="0.5"/>
  <pageSetup fitToHeight="1" fitToWidth="1" horizontalDpi="300" verticalDpi="300" orientation="portrait" paperSize="9" scale="4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60" zoomScaleNormal="95" workbookViewId="0" topLeftCell="A1">
      <pane ySplit="10" topLeftCell="BM11" activePane="bottomLeft" state="frozen"/>
      <selection pane="topLeft" activeCell="A1" sqref="A1"/>
      <selection pane="bottomLeft" activeCell="B11" sqref="B11:B13"/>
    </sheetView>
  </sheetViews>
  <sheetFormatPr defaultColWidth="9.00390625" defaultRowHeight="12.75"/>
  <cols>
    <col min="2" max="2" width="50.125" style="0" customWidth="1"/>
    <col min="3" max="3" width="12.00390625" style="0" customWidth="1"/>
    <col min="4" max="4" width="14.25390625" style="0" customWidth="1"/>
    <col min="5" max="5" width="19.625" style="0" customWidth="1"/>
    <col min="6" max="6" width="16.25390625" style="0" customWidth="1"/>
    <col min="7" max="7" width="18.375" style="0" customWidth="1"/>
    <col min="8" max="8" width="15.625" style="0" customWidth="1"/>
    <col min="9" max="9" width="14.25390625" style="0" customWidth="1"/>
    <col min="10" max="10" width="18.00390625" style="0" customWidth="1"/>
    <col min="11" max="11" width="16.375" style="0" customWidth="1"/>
    <col min="12" max="12" width="16.875" style="0" customWidth="1"/>
    <col min="13" max="13" width="22.375" style="0" customWidth="1"/>
    <col min="15" max="15" width="17.75390625" style="0" customWidth="1"/>
    <col min="16" max="16" width="24.00390625" style="0" customWidth="1"/>
    <col min="17" max="17" width="17.875" style="0" customWidth="1"/>
    <col min="18" max="18" width="21.625" style="0" customWidth="1"/>
    <col min="19" max="19" width="19.875" style="0" customWidth="1"/>
  </cols>
  <sheetData>
    <row r="1" spans="1:13" ht="24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ht="7.5" customHeight="1"/>
    <row r="3" spans="2:12" ht="26.25">
      <c r="B3" s="5" t="s">
        <v>42</v>
      </c>
      <c r="C3" s="1"/>
      <c r="D3" s="1"/>
      <c r="L3" s="12" t="s">
        <v>27</v>
      </c>
    </row>
    <row r="4" spans="2:4" ht="13.5" customHeight="1">
      <c r="B4" s="5"/>
      <c r="C4" s="1"/>
      <c r="D4" s="1"/>
    </row>
    <row r="5" spans="2:9" ht="18.75" customHeight="1">
      <c r="B5" s="10" t="s">
        <v>12</v>
      </c>
      <c r="C5" s="26" t="s">
        <v>11</v>
      </c>
      <c r="D5" s="11"/>
      <c r="E5" s="27" t="s">
        <v>13</v>
      </c>
      <c r="F5" s="27"/>
      <c r="G5" s="9"/>
      <c r="I5" s="8" t="s">
        <v>64</v>
      </c>
    </row>
    <row r="6" spans="2:4" ht="12.75" customHeight="1">
      <c r="B6" s="5"/>
      <c r="C6" s="1"/>
      <c r="D6" s="1"/>
    </row>
    <row r="7" spans="2:13" ht="19.5" customHeight="1">
      <c r="B7" s="1" t="s">
        <v>10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6"/>
    </row>
    <row r="8" spans="2:13" ht="19.5" customHeight="1">
      <c r="B8" s="5"/>
      <c r="C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10" spans="1:19" ht="12.75">
      <c r="A10" s="29"/>
      <c r="B10" s="3" t="s">
        <v>2</v>
      </c>
      <c r="C10" s="4" t="s">
        <v>1</v>
      </c>
      <c r="D10" s="4" t="s">
        <v>0</v>
      </c>
      <c r="E10" s="4" t="s">
        <v>14</v>
      </c>
      <c r="F10" s="4" t="s">
        <v>25</v>
      </c>
      <c r="G10" s="4" t="s">
        <v>24</v>
      </c>
      <c r="H10" s="4" t="s">
        <v>8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O10" s="30" t="s">
        <v>28</v>
      </c>
      <c r="P10" s="30" t="s">
        <v>29</v>
      </c>
      <c r="Q10" s="30" t="s">
        <v>30</v>
      </c>
      <c r="R10" s="30" t="s">
        <v>41</v>
      </c>
      <c r="S10" s="30" t="s">
        <v>43</v>
      </c>
    </row>
    <row r="11" spans="1:19" ht="49.5" customHeight="1">
      <c r="A11" s="37" t="s">
        <v>31</v>
      </c>
      <c r="B11" s="39"/>
      <c r="C11" s="34"/>
      <c r="D11" s="34"/>
      <c r="E11" s="34"/>
      <c r="F11" s="34"/>
      <c r="G11" s="34"/>
      <c r="H11" s="34"/>
      <c r="I11" s="34"/>
      <c r="J11" s="34"/>
      <c r="K11" s="28">
        <f>(IF(C11=0.5,E11*0.2016,0))*(G11*F11)</f>
        <v>0</v>
      </c>
      <c r="L11" s="43">
        <f>((H11+I11+J11)*5)*(G11*F11)</f>
        <v>0</v>
      </c>
      <c r="M11" s="32">
        <f>K11+K12+K13+L11</f>
        <v>0</v>
      </c>
      <c r="O11" s="72" t="e">
        <f>M11/(G11*F11)</f>
        <v>#DIV/0!</v>
      </c>
      <c r="P11" s="73">
        <f>(G11*F11*E11)/1000</f>
        <v>0</v>
      </c>
      <c r="Q11" s="72" t="e">
        <f>M11/P11</f>
        <v>#DIV/0!</v>
      </c>
      <c r="R11" s="73">
        <f>G11*F11</f>
        <v>0</v>
      </c>
      <c r="S11" s="73">
        <f>((R11*E11)/1000)*4.75</f>
        <v>0</v>
      </c>
    </row>
    <row r="12" spans="1:19" ht="49.5" customHeight="1">
      <c r="A12" s="38"/>
      <c r="B12" s="40"/>
      <c r="C12" s="41"/>
      <c r="D12" s="41"/>
      <c r="E12" s="41"/>
      <c r="F12" s="35"/>
      <c r="G12" s="35"/>
      <c r="H12" s="35"/>
      <c r="I12" s="41"/>
      <c r="J12" s="41"/>
      <c r="K12" s="28">
        <f>(IF(C11=0.6,E11*0.238,0))*(G11*F11)</f>
        <v>0</v>
      </c>
      <c r="L12" s="44"/>
      <c r="M12" s="33"/>
      <c r="O12" s="72"/>
      <c r="P12" s="73"/>
      <c r="Q12" s="72"/>
      <c r="R12" s="73"/>
      <c r="S12" s="73"/>
    </row>
    <row r="13" spans="1:19" ht="49.5" customHeight="1">
      <c r="A13" s="59"/>
      <c r="B13" s="52"/>
      <c r="C13" s="42"/>
      <c r="D13" s="42"/>
      <c r="E13" s="42"/>
      <c r="F13" s="36"/>
      <c r="G13" s="36"/>
      <c r="H13" s="36"/>
      <c r="I13" s="42"/>
      <c r="J13" s="42"/>
      <c r="K13" s="28">
        <f>(IF(C11=0.7,E11*0.2568,0))*(G11*F11)</f>
        <v>0</v>
      </c>
      <c r="L13" s="45"/>
      <c r="M13" s="51"/>
      <c r="O13" s="72"/>
      <c r="P13" s="73"/>
      <c r="Q13" s="72"/>
      <c r="R13" s="73"/>
      <c r="S13" s="73"/>
    </row>
    <row r="14" spans="1:19" ht="49.5" customHeight="1">
      <c r="A14" s="37" t="s">
        <v>32</v>
      </c>
      <c r="B14" s="39"/>
      <c r="C14" s="34"/>
      <c r="D14" s="34"/>
      <c r="E14" s="34"/>
      <c r="F14" s="34"/>
      <c r="G14" s="34"/>
      <c r="H14" s="34"/>
      <c r="I14" s="34"/>
      <c r="J14" s="34"/>
      <c r="K14" s="28">
        <f>(IF(C14=0.5,E14*0.2016,0))*(G14*F14)</f>
        <v>0</v>
      </c>
      <c r="L14" s="43">
        <f>((H14+I14+J14)*5)*(G14*F14)</f>
        <v>0</v>
      </c>
      <c r="M14" s="32">
        <f>K14+K15+K16+L14</f>
        <v>0</v>
      </c>
      <c r="O14" s="72" t="e">
        <f>M14/(G14*F14)</f>
        <v>#DIV/0!</v>
      </c>
      <c r="P14" s="73">
        <f>(G14*F14*E14)/1000</f>
        <v>0</v>
      </c>
      <c r="Q14" s="72" t="e">
        <f>M14/P14</f>
        <v>#DIV/0!</v>
      </c>
      <c r="R14" s="73">
        <f>G14*F14</f>
        <v>0</v>
      </c>
      <c r="S14" s="73">
        <f>((R14*E14)/1000)*4.75</f>
        <v>0</v>
      </c>
    </row>
    <row r="15" spans="1:19" ht="49.5" customHeight="1">
      <c r="A15" s="38"/>
      <c r="B15" s="40"/>
      <c r="C15" s="41"/>
      <c r="D15" s="41"/>
      <c r="E15" s="41"/>
      <c r="F15" s="35"/>
      <c r="G15" s="35"/>
      <c r="H15" s="35"/>
      <c r="I15" s="41"/>
      <c r="J15" s="41"/>
      <c r="K15" s="28">
        <f>(IF(C14=0.6,E14*0.238,0))*(G14*F14)</f>
        <v>0</v>
      </c>
      <c r="L15" s="44"/>
      <c r="M15" s="33"/>
      <c r="O15" s="72"/>
      <c r="P15" s="73"/>
      <c r="Q15" s="72"/>
      <c r="R15" s="73"/>
      <c r="S15" s="73"/>
    </row>
    <row r="16" spans="1:19" ht="49.5" customHeight="1">
      <c r="A16" s="59"/>
      <c r="B16" s="52"/>
      <c r="C16" s="42"/>
      <c r="D16" s="42"/>
      <c r="E16" s="42"/>
      <c r="F16" s="36"/>
      <c r="G16" s="36"/>
      <c r="H16" s="36"/>
      <c r="I16" s="42"/>
      <c r="J16" s="42"/>
      <c r="K16" s="28">
        <f>(IF(C14=0.7,E14*0.2568,0))*(G14*F14)</f>
        <v>0</v>
      </c>
      <c r="L16" s="45"/>
      <c r="M16" s="51"/>
      <c r="O16" s="72"/>
      <c r="P16" s="73"/>
      <c r="Q16" s="72"/>
      <c r="R16" s="73"/>
      <c r="S16" s="73"/>
    </row>
    <row r="17" spans="1:19" ht="49.5" customHeight="1">
      <c r="A17" s="37" t="s">
        <v>33</v>
      </c>
      <c r="B17" s="39"/>
      <c r="C17" s="34"/>
      <c r="D17" s="34"/>
      <c r="E17" s="34"/>
      <c r="F17" s="34"/>
      <c r="G17" s="34"/>
      <c r="H17" s="34"/>
      <c r="I17" s="34"/>
      <c r="J17" s="34"/>
      <c r="K17" s="28">
        <f>(IF(C17=0.5,E17*0.2016,0))*(G17*F17)</f>
        <v>0</v>
      </c>
      <c r="L17" s="43">
        <f>((H17+I17+J17)*5)*(G17*F17)</f>
        <v>0</v>
      </c>
      <c r="M17" s="32">
        <f>K17+K18+K19+L17</f>
        <v>0</v>
      </c>
      <c r="O17" s="72" t="e">
        <f>M17/(G17*F17)</f>
        <v>#DIV/0!</v>
      </c>
      <c r="P17" s="73">
        <f>(G17*F17*E17)/1000</f>
        <v>0</v>
      </c>
      <c r="Q17" s="72" t="e">
        <f>M17/P17</f>
        <v>#DIV/0!</v>
      </c>
      <c r="R17" s="73">
        <f>G17*F17</f>
        <v>0</v>
      </c>
      <c r="S17" s="73">
        <f>((R17*E17)/1000)*4.75</f>
        <v>0</v>
      </c>
    </row>
    <row r="18" spans="1:19" ht="49.5" customHeight="1">
      <c r="A18" s="38"/>
      <c r="B18" s="40"/>
      <c r="C18" s="41"/>
      <c r="D18" s="41"/>
      <c r="E18" s="41"/>
      <c r="F18" s="35"/>
      <c r="G18" s="35"/>
      <c r="H18" s="35"/>
      <c r="I18" s="41"/>
      <c r="J18" s="41"/>
      <c r="K18" s="28">
        <f>(IF(C17=0.6,E17*0.238,0))*(G17*F17)</f>
        <v>0</v>
      </c>
      <c r="L18" s="44"/>
      <c r="M18" s="33"/>
      <c r="O18" s="72"/>
      <c r="P18" s="73"/>
      <c r="Q18" s="72"/>
      <c r="R18" s="73"/>
      <c r="S18" s="73"/>
    </row>
    <row r="19" spans="1:19" ht="49.5" customHeight="1">
      <c r="A19" s="59"/>
      <c r="B19" s="52"/>
      <c r="C19" s="42"/>
      <c r="D19" s="42"/>
      <c r="E19" s="42"/>
      <c r="F19" s="36"/>
      <c r="G19" s="36"/>
      <c r="H19" s="36"/>
      <c r="I19" s="42"/>
      <c r="J19" s="42"/>
      <c r="K19" s="28">
        <f>(IF(C17=0.7,E17*0.2568,0))*(G17*F17)</f>
        <v>0</v>
      </c>
      <c r="L19" s="45"/>
      <c r="M19" s="51"/>
      <c r="O19" s="72"/>
      <c r="P19" s="73"/>
      <c r="Q19" s="72"/>
      <c r="R19" s="73"/>
      <c r="S19" s="73"/>
    </row>
    <row r="20" spans="1:19" ht="49.5" customHeight="1">
      <c r="A20" s="37" t="s">
        <v>34</v>
      </c>
      <c r="B20" s="39"/>
      <c r="C20" s="34"/>
      <c r="D20" s="34"/>
      <c r="E20" s="34"/>
      <c r="F20" s="34"/>
      <c r="G20" s="34"/>
      <c r="H20" s="34"/>
      <c r="I20" s="34"/>
      <c r="J20" s="34"/>
      <c r="K20" s="28">
        <f>(IF(C20=0.5,E20*0.2016,0))*(G20*F20)</f>
        <v>0</v>
      </c>
      <c r="L20" s="43">
        <f>((H20+I20+J20)*5)*(G20*F20)</f>
        <v>0</v>
      </c>
      <c r="M20" s="32">
        <f>K20+K21+K22+L20</f>
        <v>0</v>
      </c>
      <c r="O20" s="72" t="e">
        <f>M20/(G20*F20)</f>
        <v>#DIV/0!</v>
      </c>
      <c r="P20" s="73">
        <f>(G20*F20*E20)/1000</f>
        <v>0</v>
      </c>
      <c r="Q20" s="72" t="e">
        <f>M20/P20</f>
        <v>#DIV/0!</v>
      </c>
      <c r="R20" s="73">
        <f>G20*F20</f>
        <v>0</v>
      </c>
      <c r="S20" s="73">
        <f>((R20*E20)/1000)*4.75</f>
        <v>0</v>
      </c>
    </row>
    <row r="21" spans="1:19" ht="49.5" customHeight="1">
      <c r="A21" s="38"/>
      <c r="B21" s="40"/>
      <c r="C21" s="41"/>
      <c r="D21" s="41"/>
      <c r="E21" s="41"/>
      <c r="F21" s="35"/>
      <c r="G21" s="35"/>
      <c r="H21" s="35"/>
      <c r="I21" s="41"/>
      <c r="J21" s="41"/>
      <c r="K21" s="28">
        <f>(IF(C20=0.6,E20*0.238,0))*(G20*F20)</f>
        <v>0</v>
      </c>
      <c r="L21" s="44"/>
      <c r="M21" s="33"/>
      <c r="O21" s="72"/>
      <c r="P21" s="73"/>
      <c r="Q21" s="72"/>
      <c r="R21" s="73"/>
      <c r="S21" s="73"/>
    </row>
    <row r="22" spans="1:19" ht="49.5" customHeight="1">
      <c r="A22" s="59"/>
      <c r="B22" s="52"/>
      <c r="C22" s="42"/>
      <c r="D22" s="42"/>
      <c r="E22" s="42"/>
      <c r="F22" s="36"/>
      <c r="G22" s="36"/>
      <c r="H22" s="36"/>
      <c r="I22" s="42"/>
      <c r="J22" s="42"/>
      <c r="K22" s="28">
        <f>(IF(C20=0.7,E20*0.2568,0))*(G20*F20)</f>
        <v>0</v>
      </c>
      <c r="L22" s="45"/>
      <c r="M22" s="51"/>
      <c r="O22" s="72"/>
      <c r="P22" s="73"/>
      <c r="Q22" s="72"/>
      <c r="R22" s="73"/>
      <c r="S22" s="73"/>
    </row>
    <row r="23" spans="1:19" ht="49.5" customHeight="1">
      <c r="A23" s="37" t="s">
        <v>35</v>
      </c>
      <c r="B23" s="39"/>
      <c r="C23" s="34"/>
      <c r="D23" s="34"/>
      <c r="E23" s="34"/>
      <c r="F23" s="34"/>
      <c r="G23" s="34"/>
      <c r="H23" s="34"/>
      <c r="I23" s="34"/>
      <c r="J23" s="34"/>
      <c r="K23" s="28">
        <f>(IF(C23=0.5,E23*0.2016,0))*(G23*F23)</f>
        <v>0</v>
      </c>
      <c r="L23" s="43">
        <f>((H23+I23+J23)*5)*(G23*F23)</f>
        <v>0</v>
      </c>
      <c r="M23" s="32">
        <f>K23+K24+K25+L23</f>
        <v>0</v>
      </c>
      <c r="O23" s="72" t="e">
        <f>M23/(G23*F23)</f>
        <v>#DIV/0!</v>
      </c>
      <c r="P23" s="73">
        <f>(G23*F23*E23)/1000</f>
        <v>0</v>
      </c>
      <c r="Q23" s="72" t="e">
        <f>M23/P23</f>
        <v>#DIV/0!</v>
      </c>
      <c r="R23" s="73">
        <f>G23*F23</f>
        <v>0</v>
      </c>
      <c r="S23" s="73">
        <f>((R23*E23)/1000)*4.75</f>
        <v>0</v>
      </c>
    </row>
    <row r="24" spans="1:19" ht="49.5" customHeight="1">
      <c r="A24" s="38"/>
      <c r="B24" s="40"/>
      <c r="C24" s="41"/>
      <c r="D24" s="41"/>
      <c r="E24" s="41"/>
      <c r="F24" s="35"/>
      <c r="G24" s="35"/>
      <c r="H24" s="35"/>
      <c r="I24" s="41"/>
      <c r="J24" s="41"/>
      <c r="K24" s="28">
        <f>(IF(C23=0.6,E23*0.238,0))*(G23*F23)</f>
        <v>0</v>
      </c>
      <c r="L24" s="44"/>
      <c r="M24" s="33"/>
      <c r="O24" s="72"/>
      <c r="P24" s="73"/>
      <c r="Q24" s="72"/>
      <c r="R24" s="73"/>
      <c r="S24" s="73"/>
    </row>
    <row r="25" spans="1:19" ht="49.5" customHeight="1">
      <c r="A25" s="59"/>
      <c r="B25" s="52"/>
      <c r="C25" s="42"/>
      <c r="D25" s="42"/>
      <c r="E25" s="42"/>
      <c r="F25" s="36"/>
      <c r="G25" s="36"/>
      <c r="H25" s="36"/>
      <c r="I25" s="42"/>
      <c r="J25" s="42"/>
      <c r="K25" s="28">
        <f>(IF(C23=0.7,E23*0.2568,0))*(G23*F23)</f>
        <v>0</v>
      </c>
      <c r="L25" s="45"/>
      <c r="M25" s="51"/>
      <c r="O25" s="72"/>
      <c r="P25" s="73"/>
      <c r="Q25" s="72"/>
      <c r="R25" s="73"/>
      <c r="S25" s="73"/>
    </row>
    <row r="26" spans="1:19" ht="49.5" customHeight="1">
      <c r="A26" s="37" t="s">
        <v>36</v>
      </c>
      <c r="B26" s="39"/>
      <c r="C26" s="34"/>
      <c r="D26" s="34"/>
      <c r="E26" s="34"/>
      <c r="F26" s="34"/>
      <c r="G26" s="34"/>
      <c r="H26" s="34"/>
      <c r="I26" s="34"/>
      <c r="J26" s="34"/>
      <c r="K26" s="28">
        <f>(IF(C26=0.5,E26*0.2016,0))*(G26*F26)</f>
        <v>0</v>
      </c>
      <c r="L26" s="43">
        <f>((H26+I26+J26)*5)*(G26*F26)</f>
        <v>0</v>
      </c>
      <c r="M26" s="32">
        <f>K26+K27+K28+L26</f>
        <v>0</v>
      </c>
      <c r="O26" s="72" t="e">
        <f>M26/(G26*F26)</f>
        <v>#DIV/0!</v>
      </c>
      <c r="P26" s="73">
        <f>(G26*F26*E26)/1000</f>
        <v>0</v>
      </c>
      <c r="Q26" s="72" t="e">
        <f>M26/P26</f>
        <v>#DIV/0!</v>
      </c>
      <c r="R26" s="73">
        <f>G26*F26</f>
        <v>0</v>
      </c>
      <c r="S26" s="73">
        <f>((R26*E26)/1000)*4.75</f>
        <v>0</v>
      </c>
    </row>
    <row r="27" spans="1:19" ht="49.5" customHeight="1">
      <c r="A27" s="38"/>
      <c r="B27" s="40"/>
      <c r="C27" s="41"/>
      <c r="D27" s="41"/>
      <c r="E27" s="41"/>
      <c r="F27" s="35"/>
      <c r="G27" s="35"/>
      <c r="H27" s="35"/>
      <c r="I27" s="41"/>
      <c r="J27" s="41"/>
      <c r="K27" s="28">
        <f>(IF(C26=0.6,E26*0.238,0))*(G26*F26)</f>
        <v>0</v>
      </c>
      <c r="L27" s="44"/>
      <c r="M27" s="33"/>
      <c r="O27" s="72"/>
      <c r="P27" s="73"/>
      <c r="Q27" s="72"/>
      <c r="R27" s="73"/>
      <c r="S27" s="73"/>
    </row>
    <row r="28" spans="1:19" ht="49.5" customHeight="1">
      <c r="A28" s="59"/>
      <c r="B28" s="52"/>
      <c r="C28" s="42"/>
      <c r="D28" s="42"/>
      <c r="E28" s="42"/>
      <c r="F28" s="36"/>
      <c r="G28" s="36"/>
      <c r="H28" s="36"/>
      <c r="I28" s="42"/>
      <c r="J28" s="42"/>
      <c r="K28" s="28">
        <f>(IF(C26=0.7,E26*0.2568,0))*(G26*F26)</f>
        <v>0</v>
      </c>
      <c r="L28" s="45"/>
      <c r="M28" s="51"/>
      <c r="O28" s="72"/>
      <c r="P28" s="73"/>
      <c r="Q28" s="72"/>
      <c r="R28" s="73"/>
      <c r="S28" s="73"/>
    </row>
    <row r="29" spans="1:19" ht="49.5" customHeight="1">
      <c r="A29" s="37" t="s">
        <v>37</v>
      </c>
      <c r="B29" s="39"/>
      <c r="C29" s="34"/>
      <c r="D29" s="34"/>
      <c r="E29" s="34"/>
      <c r="F29" s="34"/>
      <c r="G29" s="34"/>
      <c r="H29" s="34"/>
      <c r="I29" s="34"/>
      <c r="J29" s="34"/>
      <c r="K29" s="28">
        <f>(IF(C29=0.5,E29*0.2016,0))*(G29*F29)</f>
        <v>0</v>
      </c>
      <c r="L29" s="43">
        <f>((H29+I29+J29)*5)*(G29*F29)</f>
        <v>0</v>
      </c>
      <c r="M29" s="32">
        <f>K29+K30+K31+L29</f>
        <v>0</v>
      </c>
      <c r="O29" s="72" t="e">
        <f>M29/(G29*F29)</f>
        <v>#DIV/0!</v>
      </c>
      <c r="P29" s="73">
        <f>(G29*F29*E29)/1000</f>
        <v>0</v>
      </c>
      <c r="Q29" s="72" t="e">
        <f>M29/P29</f>
        <v>#DIV/0!</v>
      </c>
      <c r="R29" s="73">
        <f>G29*F29</f>
        <v>0</v>
      </c>
      <c r="S29" s="73">
        <f>((R29*E29)/1000)*4.75</f>
        <v>0</v>
      </c>
    </row>
    <row r="30" spans="1:19" ht="49.5" customHeight="1">
      <c r="A30" s="38"/>
      <c r="B30" s="40"/>
      <c r="C30" s="41"/>
      <c r="D30" s="41"/>
      <c r="E30" s="41"/>
      <c r="F30" s="35"/>
      <c r="G30" s="35"/>
      <c r="H30" s="35"/>
      <c r="I30" s="41"/>
      <c r="J30" s="41"/>
      <c r="K30" s="28">
        <f>(IF(C29=0.6,E29*0.238,0))*(G29*F29)</f>
        <v>0</v>
      </c>
      <c r="L30" s="44"/>
      <c r="M30" s="33"/>
      <c r="O30" s="72"/>
      <c r="P30" s="73"/>
      <c r="Q30" s="72"/>
      <c r="R30" s="73"/>
      <c r="S30" s="73"/>
    </row>
    <row r="31" spans="1:19" ht="49.5" customHeight="1">
      <c r="A31" s="59"/>
      <c r="B31" s="52"/>
      <c r="C31" s="42"/>
      <c r="D31" s="42"/>
      <c r="E31" s="42"/>
      <c r="F31" s="36"/>
      <c r="G31" s="36"/>
      <c r="H31" s="36"/>
      <c r="I31" s="42"/>
      <c r="J31" s="42"/>
      <c r="K31" s="28">
        <f>(IF(C29=0.7,E29*0.2568,0))*(G29*F29)</f>
        <v>0</v>
      </c>
      <c r="L31" s="45"/>
      <c r="M31" s="51"/>
      <c r="O31" s="72"/>
      <c r="P31" s="73"/>
      <c r="Q31" s="72"/>
      <c r="R31" s="73"/>
      <c r="S31" s="73"/>
    </row>
    <row r="32" spans="1:19" ht="49.5" customHeight="1">
      <c r="A32" s="37" t="s">
        <v>38</v>
      </c>
      <c r="B32" s="39"/>
      <c r="C32" s="34"/>
      <c r="D32" s="34"/>
      <c r="E32" s="34"/>
      <c r="F32" s="34"/>
      <c r="G32" s="34"/>
      <c r="H32" s="34"/>
      <c r="I32" s="34"/>
      <c r="J32" s="34"/>
      <c r="K32" s="28">
        <f>(IF(C32=0.5,E32*0.2016,0))*(G32*F32)</f>
        <v>0</v>
      </c>
      <c r="L32" s="43">
        <f>((H32+I32+J32)*5)*(G32*F32)</f>
        <v>0</v>
      </c>
      <c r="M32" s="32">
        <f>K32+K33+K34+L32</f>
        <v>0</v>
      </c>
      <c r="O32" s="72" t="e">
        <f>M32/(G32*F32)</f>
        <v>#DIV/0!</v>
      </c>
      <c r="P32" s="73">
        <f>(G32*F32*E32)/1000</f>
        <v>0</v>
      </c>
      <c r="Q32" s="72" t="e">
        <f>M32/P32</f>
        <v>#DIV/0!</v>
      </c>
      <c r="R32" s="73">
        <f>G32*F32</f>
        <v>0</v>
      </c>
      <c r="S32" s="73">
        <f>((R32*E32)/1000)*4.75</f>
        <v>0</v>
      </c>
    </row>
    <row r="33" spans="1:19" ht="49.5" customHeight="1">
      <c r="A33" s="38"/>
      <c r="B33" s="40"/>
      <c r="C33" s="41"/>
      <c r="D33" s="41"/>
      <c r="E33" s="41"/>
      <c r="F33" s="35"/>
      <c r="G33" s="35"/>
      <c r="H33" s="35"/>
      <c r="I33" s="41"/>
      <c r="J33" s="41"/>
      <c r="K33" s="28">
        <f>(IF(C32=0.6,E32*0.238,0))*(G32*F32)</f>
        <v>0</v>
      </c>
      <c r="L33" s="44"/>
      <c r="M33" s="33"/>
      <c r="O33" s="72"/>
      <c r="P33" s="73"/>
      <c r="Q33" s="72"/>
      <c r="R33" s="73"/>
      <c r="S33" s="73"/>
    </row>
    <row r="34" spans="1:19" ht="49.5" customHeight="1">
      <c r="A34" s="59"/>
      <c r="B34" s="52"/>
      <c r="C34" s="42"/>
      <c r="D34" s="42"/>
      <c r="E34" s="42"/>
      <c r="F34" s="36"/>
      <c r="G34" s="36"/>
      <c r="H34" s="36"/>
      <c r="I34" s="42"/>
      <c r="J34" s="42"/>
      <c r="K34" s="28">
        <f>(IF(C32=0.7,E32*0.2568,0))*(G32*F32)</f>
        <v>0</v>
      </c>
      <c r="L34" s="45"/>
      <c r="M34" s="51"/>
      <c r="O34" s="72"/>
      <c r="P34" s="73"/>
      <c r="Q34" s="72"/>
      <c r="R34" s="73"/>
      <c r="S34" s="73"/>
    </row>
    <row r="35" spans="1:19" ht="49.5" customHeight="1">
      <c r="A35" s="37" t="s">
        <v>39</v>
      </c>
      <c r="B35" s="39"/>
      <c r="C35" s="34"/>
      <c r="D35" s="34"/>
      <c r="E35" s="34"/>
      <c r="F35" s="34"/>
      <c r="G35" s="34"/>
      <c r="H35" s="34"/>
      <c r="I35" s="34"/>
      <c r="J35" s="34"/>
      <c r="K35" s="28">
        <f>(IF(C35=0.5,E35*0.2016,0))*(G35*F35)</f>
        <v>0</v>
      </c>
      <c r="L35" s="43">
        <f>((H35+I35+J35)*5)*(G35*F35)</f>
        <v>0</v>
      </c>
      <c r="M35" s="32">
        <f>K35+K36+K37+L35</f>
        <v>0</v>
      </c>
      <c r="O35" s="72" t="e">
        <f>M35/(G35*F35)</f>
        <v>#DIV/0!</v>
      </c>
      <c r="P35" s="73">
        <f>(G35*F35*E35)/1000</f>
        <v>0</v>
      </c>
      <c r="Q35" s="72" t="e">
        <f>M35/P35</f>
        <v>#DIV/0!</v>
      </c>
      <c r="R35" s="73">
        <f>G35*F35</f>
        <v>0</v>
      </c>
      <c r="S35" s="73">
        <f>((R35*E35)/1000)*4.75</f>
        <v>0</v>
      </c>
    </row>
    <row r="36" spans="1:19" ht="49.5" customHeight="1">
      <c r="A36" s="38"/>
      <c r="B36" s="40"/>
      <c r="C36" s="41"/>
      <c r="D36" s="41"/>
      <c r="E36" s="41"/>
      <c r="F36" s="35"/>
      <c r="G36" s="35"/>
      <c r="H36" s="35"/>
      <c r="I36" s="41"/>
      <c r="J36" s="41"/>
      <c r="K36" s="28">
        <f>(IF(C35=0.6,E35*0.238,0))*(G35*F35)</f>
        <v>0</v>
      </c>
      <c r="L36" s="44"/>
      <c r="M36" s="33"/>
      <c r="O36" s="72"/>
      <c r="P36" s="73"/>
      <c r="Q36" s="72"/>
      <c r="R36" s="73"/>
      <c r="S36" s="73"/>
    </row>
    <row r="37" spans="1:19" ht="49.5" customHeight="1">
      <c r="A37" s="38"/>
      <c r="B37" s="40"/>
      <c r="C37" s="41"/>
      <c r="D37" s="42"/>
      <c r="E37" s="42"/>
      <c r="F37" s="36"/>
      <c r="G37" s="36"/>
      <c r="H37" s="36"/>
      <c r="I37" s="42"/>
      <c r="J37" s="42"/>
      <c r="K37" s="28">
        <f>(IF(C35=0.7,E35*0.2568,0))*(G35*F35)</f>
        <v>0</v>
      </c>
      <c r="L37" s="45"/>
      <c r="M37" s="33"/>
      <c r="O37" s="72"/>
      <c r="P37" s="73"/>
      <c r="Q37" s="72"/>
      <c r="R37" s="73"/>
      <c r="S37" s="73"/>
    </row>
    <row r="38" spans="1:19" ht="49.5" customHeight="1">
      <c r="A38" s="37" t="s">
        <v>40</v>
      </c>
      <c r="B38" s="39"/>
      <c r="C38" s="34"/>
      <c r="D38" s="34"/>
      <c r="E38" s="34"/>
      <c r="F38" s="34"/>
      <c r="G38" s="34"/>
      <c r="H38" s="34"/>
      <c r="I38" s="34"/>
      <c r="J38" s="34"/>
      <c r="K38" s="28">
        <f>(IF(C38=0.5,E38*0.2016,0))*(G38*F38)</f>
        <v>0</v>
      </c>
      <c r="L38" s="43">
        <f>((H38+I38+J38)*5)*(G38*F38)</f>
        <v>0</v>
      </c>
      <c r="M38" s="32">
        <f>K38+K39+K40+L38</f>
        <v>0</v>
      </c>
      <c r="O38" s="74" t="e">
        <f>M38/(G38*F38)</f>
        <v>#DIV/0!</v>
      </c>
      <c r="P38" s="76">
        <f>(G38*F38*E38)/1000</f>
        <v>0</v>
      </c>
      <c r="Q38" s="74" t="e">
        <f>M38/P38</f>
        <v>#DIV/0!</v>
      </c>
      <c r="R38" s="76">
        <f>G38*F38</f>
        <v>0</v>
      </c>
      <c r="S38" s="76">
        <f>((R38*E38)/1000)*4.75</f>
        <v>0</v>
      </c>
    </row>
    <row r="39" spans="1:19" ht="49.5" customHeight="1">
      <c r="A39" s="38"/>
      <c r="B39" s="40"/>
      <c r="C39" s="41"/>
      <c r="D39" s="41"/>
      <c r="E39" s="41"/>
      <c r="F39" s="35"/>
      <c r="G39" s="35"/>
      <c r="H39" s="35"/>
      <c r="I39" s="41"/>
      <c r="J39" s="41"/>
      <c r="K39" s="28">
        <f>(IF(C38=0.6,E38*0.238,0))*(G38*F38)</f>
        <v>0</v>
      </c>
      <c r="L39" s="44"/>
      <c r="M39" s="33"/>
      <c r="O39" s="74"/>
      <c r="P39" s="76"/>
      <c r="Q39" s="74"/>
      <c r="R39" s="76"/>
      <c r="S39" s="76"/>
    </row>
    <row r="40" spans="1:19" ht="49.5" customHeight="1" thickBot="1">
      <c r="A40" s="38"/>
      <c r="B40" s="40"/>
      <c r="C40" s="41"/>
      <c r="D40" s="42"/>
      <c r="E40" s="42"/>
      <c r="F40" s="36"/>
      <c r="G40" s="36"/>
      <c r="H40" s="36"/>
      <c r="I40" s="42"/>
      <c r="J40" s="42"/>
      <c r="K40" s="28">
        <f>(IF(C38=0.7,E38*0.2568,0))*(G38*F38)</f>
        <v>0</v>
      </c>
      <c r="L40" s="45"/>
      <c r="M40" s="33"/>
      <c r="O40" s="75"/>
      <c r="P40" s="77"/>
      <c r="Q40" s="75"/>
      <c r="R40" s="77"/>
      <c r="S40" s="77"/>
    </row>
    <row r="41" spans="1:13" ht="49.5" customHeight="1">
      <c r="A41" s="60"/>
      <c r="B41" s="61"/>
      <c r="C41" s="62"/>
      <c r="D41" s="56"/>
      <c r="E41" s="56"/>
      <c r="F41" s="56"/>
      <c r="G41" s="56"/>
      <c r="H41" s="56"/>
      <c r="I41" s="56"/>
      <c r="J41" s="56"/>
      <c r="K41" s="56"/>
      <c r="L41" s="7"/>
      <c r="M41" s="46">
        <f>SUM(M11:M40)</f>
        <v>0</v>
      </c>
    </row>
    <row r="42" spans="1:19" ht="49.5" customHeight="1">
      <c r="A42" s="63"/>
      <c r="B42" s="64"/>
      <c r="C42" s="65"/>
      <c r="D42" s="57"/>
      <c r="E42" s="58"/>
      <c r="F42" s="58"/>
      <c r="G42" s="58"/>
      <c r="H42" s="58"/>
      <c r="I42" s="58"/>
      <c r="J42" s="58"/>
      <c r="K42" s="58"/>
      <c r="L42" s="7"/>
      <c r="M42" s="47"/>
      <c r="P42" s="31">
        <f>SUM(P11:P40)</f>
        <v>0</v>
      </c>
      <c r="R42" s="31">
        <f>SUM(R11:R40)</f>
        <v>0</v>
      </c>
      <c r="S42" s="31">
        <f>SUM(S11:S40)</f>
        <v>0</v>
      </c>
    </row>
    <row r="43" spans="1:13" ht="65.25" customHeight="1" thickBot="1">
      <c r="A43" s="66"/>
      <c r="B43" s="67"/>
      <c r="C43" s="68"/>
      <c r="D43" s="57"/>
      <c r="E43" s="58"/>
      <c r="F43" s="58"/>
      <c r="G43" s="58"/>
      <c r="H43" s="58"/>
      <c r="I43" s="58"/>
      <c r="J43" s="58"/>
      <c r="K43" s="58"/>
      <c r="L43" s="7"/>
      <c r="M43" s="48"/>
    </row>
    <row r="46" spans="2:9" ht="12.75">
      <c r="B46" s="54"/>
      <c r="C46" s="55"/>
      <c r="D46" s="55"/>
      <c r="E46" s="55"/>
      <c r="F46" s="55"/>
      <c r="G46" s="55"/>
      <c r="H46" s="55"/>
      <c r="I46" s="55"/>
    </row>
  </sheetData>
  <mergeCells count="176">
    <mergeCell ref="R35:R37"/>
    <mergeCell ref="R38:R40"/>
    <mergeCell ref="R23:R25"/>
    <mergeCell ref="R26:R28"/>
    <mergeCell ref="R29:R31"/>
    <mergeCell ref="R32:R34"/>
    <mergeCell ref="R11:R13"/>
    <mergeCell ref="R14:R16"/>
    <mergeCell ref="R17:R19"/>
    <mergeCell ref="R20:R22"/>
    <mergeCell ref="M35:M37"/>
    <mergeCell ref="F38:F40"/>
    <mergeCell ref="A35:A37"/>
    <mergeCell ref="B35:B37"/>
    <mergeCell ref="C35:C37"/>
    <mergeCell ref="D35:D37"/>
    <mergeCell ref="E35:E37"/>
    <mergeCell ref="F35:F37"/>
    <mergeCell ref="J38:J40"/>
    <mergeCell ref="L38:L40"/>
    <mergeCell ref="F23:F25"/>
    <mergeCell ref="F26:F28"/>
    <mergeCell ref="F29:F31"/>
    <mergeCell ref="F32:F34"/>
    <mergeCell ref="F11:F13"/>
    <mergeCell ref="F14:F16"/>
    <mergeCell ref="F17:F19"/>
    <mergeCell ref="F20:F22"/>
    <mergeCell ref="M41:M43"/>
    <mergeCell ref="C7:L8"/>
    <mergeCell ref="M32:M34"/>
    <mergeCell ref="B38:B40"/>
    <mergeCell ref="C38:C40"/>
    <mergeCell ref="D38:D40"/>
    <mergeCell ref="E38:E40"/>
    <mergeCell ref="M38:M40"/>
    <mergeCell ref="H38:H40"/>
    <mergeCell ref="I38:I40"/>
    <mergeCell ref="H32:H34"/>
    <mergeCell ref="I32:I34"/>
    <mergeCell ref="J32:J34"/>
    <mergeCell ref="L32:L34"/>
    <mergeCell ref="H35:H37"/>
    <mergeCell ref="I35:I37"/>
    <mergeCell ref="J35:J37"/>
    <mergeCell ref="L35:L37"/>
    <mergeCell ref="B32:B34"/>
    <mergeCell ref="C32:C34"/>
    <mergeCell ref="D32:D34"/>
    <mergeCell ref="E32:E34"/>
    <mergeCell ref="M23:M25"/>
    <mergeCell ref="B29:B31"/>
    <mergeCell ref="C29:C31"/>
    <mergeCell ref="D29:D31"/>
    <mergeCell ref="E29:E31"/>
    <mergeCell ref="H29:H31"/>
    <mergeCell ref="I29:I31"/>
    <mergeCell ref="J29:J31"/>
    <mergeCell ref="L29:L31"/>
    <mergeCell ref="M29:M31"/>
    <mergeCell ref="H23:H25"/>
    <mergeCell ref="I23:I25"/>
    <mergeCell ref="J23:J25"/>
    <mergeCell ref="L23:L25"/>
    <mergeCell ref="B23:B25"/>
    <mergeCell ref="C23:C25"/>
    <mergeCell ref="D23:D25"/>
    <mergeCell ref="E23:E25"/>
    <mergeCell ref="M17:M19"/>
    <mergeCell ref="B20:B22"/>
    <mergeCell ref="C20:C22"/>
    <mergeCell ref="D20:D22"/>
    <mergeCell ref="E20:E22"/>
    <mergeCell ref="H20:H22"/>
    <mergeCell ref="I20:I22"/>
    <mergeCell ref="J20:J22"/>
    <mergeCell ref="L20:L22"/>
    <mergeCell ref="M20:M22"/>
    <mergeCell ref="D14:D16"/>
    <mergeCell ref="I17:I19"/>
    <mergeCell ref="J17:J19"/>
    <mergeCell ref="L17:L19"/>
    <mergeCell ref="M14:M16"/>
    <mergeCell ref="H11:H13"/>
    <mergeCell ref="H14:H16"/>
    <mergeCell ref="B17:B19"/>
    <mergeCell ref="C17:C19"/>
    <mergeCell ref="D17:D19"/>
    <mergeCell ref="E17:E19"/>
    <mergeCell ref="H17:H19"/>
    <mergeCell ref="B14:B16"/>
    <mergeCell ref="C14:C16"/>
    <mergeCell ref="L11:L13"/>
    <mergeCell ref="I14:I16"/>
    <mergeCell ref="J14:J16"/>
    <mergeCell ref="L14:L16"/>
    <mergeCell ref="B46:I46"/>
    <mergeCell ref="D41:K43"/>
    <mergeCell ref="M11:M13"/>
    <mergeCell ref="B11:B13"/>
    <mergeCell ref="C11:C13"/>
    <mergeCell ref="D11:D13"/>
    <mergeCell ref="E11:E13"/>
    <mergeCell ref="E14:E16"/>
    <mergeCell ref="I11:I13"/>
    <mergeCell ref="J11:J13"/>
    <mergeCell ref="G11:G13"/>
    <mergeCell ref="G14:G16"/>
    <mergeCell ref="G17:G19"/>
    <mergeCell ref="G20:G22"/>
    <mergeCell ref="G23:G25"/>
    <mergeCell ref="G29:G31"/>
    <mergeCell ref="G32:G34"/>
    <mergeCell ref="G38:G40"/>
    <mergeCell ref="G26:G28"/>
    <mergeCell ref="G35:G37"/>
    <mergeCell ref="A20:A22"/>
    <mergeCell ref="M26:M28"/>
    <mergeCell ref="H26:H28"/>
    <mergeCell ref="I26:I28"/>
    <mergeCell ref="J26:J28"/>
    <mergeCell ref="L26:L28"/>
    <mergeCell ref="B26:B28"/>
    <mergeCell ref="C26:C28"/>
    <mergeCell ref="D26:D28"/>
    <mergeCell ref="E26:E28"/>
    <mergeCell ref="A38:A40"/>
    <mergeCell ref="A41:C43"/>
    <mergeCell ref="A1:M1"/>
    <mergeCell ref="A23:A25"/>
    <mergeCell ref="A26:A28"/>
    <mergeCell ref="A29:A31"/>
    <mergeCell ref="A32:A34"/>
    <mergeCell ref="A11:A13"/>
    <mergeCell ref="A14:A16"/>
    <mergeCell ref="A17:A19"/>
    <mergeCell ref="O11:O13"/>
    <mergeCell ref="P11:P13"/>
    <mergeCell ref="Q11:Q13"/>
    <mergeCell ref="O14:O16"/>
    <mergeCell ref="P14:P16"/>
    <mergeCell ref="Q14:Q16"/>
    <mergeCell ref="O17:O19"/>
    <mergeCell ref="P17:P19"/>
    <mergeCell ref="Q17:Q19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4"/>
    <mergeCell ref="P32:P34"/>
    <mergeCell ref="Q32:Q34"/>
    <mergeCell ref="O35:O37"/>
    <mergeCell ref="P35:P37"/>
    <mergeCell ref="Q35:Q37"/>
    <mergeCell ref="O38:O40"/>
    <mergeCell ref="P38:P40"/>
    <mergeCell ref="Q38:Q40"/>
    <mergeCell ref="S11:S13"/>
    <mergeCell ref="S14:S16"/>
    <mergeCell ref="S17:S19"/>
    <mergeCell ref="S20:S22"/>
    <mergeCell ref="S35:S37"/>
    <mergeCell ref="S38:S40"/>
    <mergeCell ref="S23:S25"/>
    <mergeCell ref="S26:S28"/>
    <mergeCell ref="S29:S31"/>
    <mergeCell ref="S32:S34"/>
  </mergeCells>
  <hyperlinks>
    <hyperlink ref="E5" r:id="rId1" display="mailto:info@chladiciboxy.cz"/>
    <hyperlink ref="C5" r:id="rId2" display="www.chladiciboxy.cz"/>
  </hyperlinks>
  <printOptions/>
  <pageMargins left="0.3937007874015748" right="0.3937007874015748" top="0.4" bottom="0.55" header="0.34" footer="0.5"/>
  <pageSetup fitToHeight="1" fitToWidth="1" horizontalDpi="300" verticalDpi="300" orientation="portrait" paperSize="9" scale="40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60" zoomScaleNormal="95" workbookViewId="0" topLeftCell="A1">
      <pane ySplit="10" topLeftCell="BM11" activePane="bottomLeft" state="frozen"/>
      <selection pane="topLeft" activeCell="A1" sqref="A1"/>
      <selection pane="bottomLeft" activeCell="B11" sqref="B11:B13"/>
    </sheetView>
  </sheetViews>
  <sheetFormatPr defaultColWidth="9.00390625" defaultRowHeight="12.75"/>
  <cols>
    <col min="2" max="2" width="50.125" style="0" customWidth="1"/>
    <col min="3" max="3" width="12.00390625" style="0" customWidth="1"/>
    <col min="4" max="4" width="14.25390625" style="0" customWidth="1"/>
    <col min="5" max="5" width="19.625" style="0" customWidth="1"/>
    <col min="6" max="6" width="16.25390625" style="0" customWidth="1"/>
    <col min="7" max="7" width="18.375" style="0" customWidth="1"/>
    <col min="8" max="8" width="15.625" style="0" customWidth="1"/>
    <col min="9" max="9" width="14.25390625" style="0" customWidth="1"/>
    <col min="10" max="10" width="18.00390625" style="0" customWidth="1"/>
    <col min="11" max="11" width="16.375" style="0" customWidth="1"/>
    <col min="12" max="12" width="16.875" style="0" customWidth="1"/>
    <col min="13" max="13" width="22.375" style="0" customWidth="1"/>
    <col min="15" max="15" width="17.75390625" style="0" customWidth="1"/>
    <col min="16" max="16" width="24.00390625" style="0" customWidth="1"/>
    <col min="17" max="17" width="17.875" style="0" customWidth="1"/>
    <col min="18" max="18" width="21.625" style="0" customWidth="1"/>
    <col min="19" max="19" width="22.375" style="0" customWidth="1"/>
  </cols>
  <sheetData>
    <row r="1" spans="1:13" ht="24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ht="7.5" customHeight="1"/>
    <row r="3" spans="2:12" ht="26.25">
      <c r="B3" s="5" t="s">
        <v>42</v>
      </c>
      <c r="C3" s="1"/>
      <c r="D3" s="1"/>
      <c r="L3" s="12" t="s">
        <v>27</v>
      </c>
    </row>
    <row r="4" spans="2:4" ht="13.5" customHeight="1">
      <c r="B4" s="5"/>
      <c r="C4" s="1"/>
      <c r="D4" s="1"/>
    </row>
    <row r="5" spans="2:9" ht="18.75" customHeight="1">
      <c r="B5" s="10" t="s">
        <v>12</v>
      </c>
      <c r="C5" s="26" t="s">
        <v>11</v>
      </c>
      <c r="D5" s="11"/>
      <c r="E5" s="27" t="s">
        <v>13</v>
      </c>
      <c r="F5" s="27"/>
      <c r="G5" s="9"/>
      <c r="I5" s="8" t="s">
        <v>64</v>
      </c>
    </row>
    <row r="6" spans="2:4" ht="12.75" customHeight="1">
      <c r="B6" s="5"/>
      <c r="C6" s="1"/>
      <c r="D6" s="1"/>
    </row>
    <row r="7" spans="2:13" ht="19.5" customHeight="1">
      <c r="B7" s="1" t="s">
        <v>10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6"/>
    </row>
    <row r="8" spans="2:13" ht="19.5" customHeight="1">
      <c r="B8" s="5"/>
      <c r="C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10" spans="1:19" ht="12.75">
      <c r="A10" s="29"/>
      <c r="B10" s="3" t="s">
        <v>2</v>
      </c>
      <c r="C10" s="4" t="s">
        <v>1</v>
      </c>
      <c r="D10" s="4" t="s">
        <v>0</v>
      </c>
      <c r="E10" s="4" t="s">
        <v>14</v>
      </c>
      <c r="F10" s="4" t="s">
        <v>25</v>
      </c>
      <c r="G10" s="4" t="s">
        <v>24</v>
      </c>
      <c r="H10" s="4" t="s">
        <v>8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O10" s="30" t="s">
        <v>28</v>
      </c>
      <c r="P10" s="30" t="s">
        <v>29</v>
      </c>
      <c r="Q10" s="30" t="s">
        <v>30</v>
      </c>
      <c r="R10" s="30" t="s">
        <v>41</v>
      </c>
      <c r="S10" s="30" t="s">
        <v>43</v>
      </c>
    </row>
    <row r="11" spans="1:19" ht="49.5" customHeight="1">
      <c r="A11" s="37" t="s">
        <v>44</v>
      </c>
      <c r="B11" s="39"/>
      <c r="C11" s="34"/>
      <c r="D11" s="34"/>
      <c r="E11" s="34"/>
      <c r="F11" s="34"/>
      <c r="G11" s="34"/>
      <c r="H11" s="34"/>
      <c r="I11" s="34"/>
      <c r="J11" s="34"/>
      <c r="K11" s="28">
        <f>(IF(C11=0.5,E11*0.2016,0))*(G11*F11)</f>
        <v>0</v>
      </c>
      <c r="L11" s="43">
        <f>((H11+I11+J11)*5)*(G11*F11)</f>
        <v>0</v>
      </c>
      <c r="M11" s="32">
        <f>K11+K12+K13+L11</f>
        <v>0</v>
      </c>
      <c r="O11" s="72" t="e">
        <f>M11/(G11*F11)</f>
        <v>#DIV/0!</v>
      </c>
      <c r="P11" s="73">
        <f>(G11*F11*E11)/1000</f>
        <v>0</v>
      </c>
      <c r="Q11" s="72" t="e">
        <f>M11/P11</f>
        <v>#DIV/0!</v>
      </c>
      <c r="R11" s="73">
        <f>G11*F11</f>
        <v>0</v>
      </c>
      <c r="S11" s="73">
        <f>((R11*E11)/1000)*4.75</f>
        <v>0</v>
      </c>
    </row>
    <row r="12" spans="1:19" ht="49.5" customHeight="1">
      <c r="A12" s="38"/>
      <c r="B12" s="40"/>
      <c r="C12" s="41"/>
      <c r="D12" s="41"/>
      <c r="E12" s="41"/>
      <c r="F12" s="35"/>
      <c r="G12" s="35"/>
      <c r="H12" s="35"/>
      <c r="I12" s="41"/>
      <c r="J12" s="41"/>
      <c r="K12" s="28">
        <f>(IF(C11=0.6,E11*0.238,0))*(G11*F11)</f>
        <v>0</v>
      </c>
      <c r="L12" s="44"/>
      <c r="M12" s="33"/>
      <c r="O12" s="72"/>
      <c r="P12" s="73"/>
      <c r="Q12" s="72"/>
      <c r="R12" s="73"/>
      <c r="S12" s="73"/>
    </row>
    <row r="13" spans="1:19" ht="49.5" customHeight="1">
      <c r="A13" s="59"/>
      <c r="B13" s="52"/>
      <c r="C13" s="42"/>
      <c r="D13" s="42"/>
      <c r="E13" s="42"/>
      <c r="F13" s="36"/>
      <c r="G13" s="36"/>
      <c r="H13" s="36"/>
      <c r="I13" s="42"/>
      <c r="J13" s="42"/>
      <c r="K13" s="28">
        <f>(IF(C11=0.7,E11*0.2568,0))*(G11*F11)</f>
        <v>0</v>
      </c>
      <c r="L13" s="45"/>
      <c r="M13" s="51"/>
      <c r="O13" s="72"/>
      <c r="P13" s="73"/>
      <c r="Q13" s="72"/>
      <c r="R13" s="73"/>
      <c r="S13" s="73"/>
    </row>
    <row r="14" spans="1:19" ht="49.5" customHeight="1">
      <c r="A14" s="37" t="s">
        <v>45</v>
      </c>
      <c r="B14" s="39"/>
      <c r="C14" s="34"/>
      <c r="D14" s="34"/>
      <c r="E14" s="34"/>
      <c r="F14" s="34"/>
      <c r="G14" s="34"/>
      <c r="H14" s="34"/>
      <c r="I14" s="34"/>
      <c r="J14" s="34"/>
      <c r="K14" s="28">
        <f>(IF(C14=0.5,E14*0.2016,0))*(G14*F14)</f>
        <v>0</v>
      </c>
      <c r="L14" s="43">
        <f>((H14+I14+J14)*5)*(G14*F14)</f>
        <v>0</v>
      </c>
      <c r="M14" s="32">
        <f>K14+K15+K16+L14</f>
        <v>0</v>
      </c>
      <c r="O14" s="72" t="e">
        <f>M14/(G14*F14)</f>
        <v>#DIV/0!</v>
      </c>
      <c r="P14" s="73">
        <f>(G14*F14*E14)/1000</f>
        <v>0</v>
      </c>
      <c r="Q14" s="72" t="e">
        <f>M14/P14</f>
        <v>#DIV/0!</v>
      </c>
      <c r="R14" s="73">
        <f>G14*F14</f>
        <v>0</v>
      </c>
      <c r="S14" s="73">
        <f>((R14*E14)/1000)*4.75</f>
        <v>0</v>
      </c>
    </row>
    <row r="15" spans="1:19" ht="49.5" customHeight="1">
      <c r="A15" s="38"/>
      <c r="B15" s="40"/>
      <c r="C15" s="41"/>
      <c r="D15" s="41"/>
      <c r="E15" s="41"/>
      <c r="F15" s="35"/>
      <c r="G15" s="35"/>
      <c r="H15" s="35"/>
      <c r="I15" s="41"/>
      <c r="J15" s="41"/>
      <c r="K15" s="28">
        <f>(IF(C14=0.6,E14*0.238,0))*(G14*F14)</f>
        <v>0</v>
      </c>
      <c r="L15" s="44"/>
      <c r="M15" s="33"/>
      <c r="O15" s="72"/>
      <c r="P15" s="73"/>
      <c r="Q15" s="72"/>
      <c r="R15" s="73"/>
      <c r="S15" s="73"/>
    </row>
    <row r="16" spans="1:19" ht="49.5" customHeight="1">
      <c r="A16" s="59"/>
      <c r="B16" s="52"/>
      <c r="C16" s="42"/>
      <c r="D16" s="42"/>
      <c r="E16" s="42"/>
      <c r="F16" s="36"/>
      <c r="G16" s="36"/>
      <c r="H16" s="36"/>
      <c r="I16" s="42"/>
      <c r="J16" s="42"/>
      <c r="K16" s="28">
        <f>(IF(C14=0.7,E14*0.2568,0))*(G14*F14)</f>
        <v>0</v>
      </c>
      <c r="L16" s="45"/>
      <c r="M16" s="51"/>
      <c r="O16" s="72"/>
      <c r="P16" s="73"/>
      <c r="Q16" s="72"/>
      <c r="R16" s="73"/>
      <c r="S16" s="73"/>
    </row>
    <row r="17" spans="1:19" ht="49.5" customHeight="1">
      <c r="A17" s="37" t="s">
        <v>46</v>
      </c>
      <c r="B17" s="39"/>
      <c r="C17" s="34"/>
      <c r="D17" s="34"/>
      <c r="E17" s="34"/>
      <c r="F17" s="34"/>
      <c r="G17" s="34"/>
      <c r="H17" s="34"/>
      <c r="I17" s="34"/>
      <c r="J17" s="34"/>
      <c r="K17" s="28">
        <f>(IF(C17=0.5,E17*0.2016,0))*(G17*F17)</f>
        <v>0</v>
      </c>
      <c r="L17" s="43">
        <f>((H17+I17+J17)*5)*(G17*F17)</f>
        <v>0</v>
      </c>
      <c r="M17" s="32">
        <f>K17+K18+K19+L17</f>
        <v>0</v>
      </c>
      <c r="O17" s="72" t="e">
        <f>M17/(G17*F17)</f>
        <v>#DIV/0!</v>
      </c>
      <c r="P17" s="73">
        <f>(G17*F17*E17)/1000</f>
        <v>0</v>
      </c>
      <c r="Q17" s="72" t="e">
        <f>M17/P17</f>
        <v>#DIV/0!</v>
      </c>
      <c r="R17" s="73">
        <f>G17*F17</f>
        <v>0</v>
      </c>
      <c r="S17" s="73">
        <f>((R17*E17)/1000)*4.75</f>
        <v>0</v>
      </c>
    </row>
    <row r="18" spans="1:19" ht="49.5" customHeight="1">
      <c r="A18" s="38"/>
      <c r="B18" s="40"/>
      <c r="C18" s="41"/>
      <c r="D18" s="41"/>
      <c r="E18" s="41"/>
      <c r="F18" s="35"/>
      <c r="G18" s="35"/>
      <c r="H18" s="35"/>
      <c r="I18" s="41"/>
      <c r="J18" s="41"/>
      <c r="K18" s="28">
        <f>(IF(C17=0.6,E17*0.238,0))*(G17*F17)</f>
        <v>0</v>
      </c>
      <c r="L18" s="44"/>
      <c r="M18" s="33"/>
      <c r="O18" s="72"/>
      <c r="P18" s="73"/>
      <c r="Q18" s="72"/>
      <c r="R18" s="73"/>
      <c r="S18" s="73"/>
    </row>
    <row r="19" spans="1:19" ht="49.5" customHeight="1">
      <c r="A19" s="59"/>
      <c r="B19" s="52"/>
      <c r="C19" s="42"/>
      <c r="D19" s="42"/>
      <c r="E19" s="42"/>
      <c r="F19" s="36"/>
      <c r="G19" s="36"/>
      <c r="H19" s="36"/>
      <c r="I19" s="42"/>
      <c r="J19" s="42"/>
      <c r="K19" s="28">
        <f>(IF(C17=0.7,E17*0.2568,0))*(G17*F17)</f>
        <v>0</v>
      </c>
      <c r="L19" s="45"/>
      <c r="M19" s="51"/>
      <c r="O19" s="72"/>
      <c r="P19" s="73"/>
      <c r="Q19" s="72"/>
      <c r="R19" s="73"/>
      <c r="S19" s="73"/>
    </row>
    <row r="20" spans="1:19" ht="49.5" customHeight="1">
      <c r="A20" s="37" t="s">
        <v>47</v>
      </c>
      <c r="B20" s="39"/>
      <c r="C20" s="34"/>
      <c r="D20" s="34"/>
      <c r="E20" s="34"/>
      <c r="F20" s="34"/>
      <c r="G20" s="34"/>
      <c r="H20" s="34"/>
      <c r="I20" s="34"/>
      <c r="J20" s="34"/>
      <c r="K20" s="28">
        <f>(IF(C20=0.5,E20*0.2016,0))*(G20*F20)</f>
        <v>0</v>
      </c>
      <c r="L20" s="43">
        <f>((H20+I20+J20)*5)*(G20*F20)</f>
        <v>0</v>
      </c>
      <c r="M20" s="32">
        <f>K20+K21+K22+L20</f>
        <v>0</v>
      </c>
      <c r="O20" s="72" t="e">
        <f>M20/(G20*F20)</f>
        <v>#DIV/0!</v>
      </c>
      <c r="P20" s="73">
        <f>(G20*F20*E20)/1000</f>
        <v>0</v>
      </c>
      <c r="Q20" s="72" t="e">
        <f>M20/P20</f>
        <v>#DIV/0!</v>
      </c>
      <c r="R20" s="73">
        <f>G20*F20</f>
        <v>0</v>
      </c>
      <c r="S20" s="73">
        <f>((R20*E20)/1000)*4.75</f>
        <v>0</v>
      </c>
    </row>
    <row r="21" spans="1:19" ht="49.5" customHeight="1">
      <c r="A21" s="38"/>
      <c r="B21" s="40"/>
      <c r="C21" s="41"/>
      <c r="D21" s="41"/>
      <c r="E21" s="41"/>
      <c r="F21" s="35"/>
      <c r="G21" s="35"/>
      <c r="H21" s="35"/>
      <c r="I21" s="41"/>
      <c r="J21" s="41"/>
      <c r="K21" s="28">
        <f>(IF(C20=0.6,E20*0.238,0))*(G20*F20)</f>
        <v>0</v>
      </c>
      <c r="L21" s="44"/>
      <c r="M21" s="33"/>
      <c r="O21" s="72"/>
      <c r="P21" s="73"/>
      <c r="Q21" s="72"/>
      <c r="R21" s="73"/>
      <c r="S21" s="73"/>
    </row>
    <row r="22" spans="1:19" ht="49.5" customHeight="1">
      <c r="A22" s="59"/>
      <c r="B22" s="52"/>
      <c r="C22" s="42"/>
      <c r="D22" s="42"/>
      <c r="E22" s="42"/>
      <c r="F22" s="36"/>
      <c r="G22" s="36"/>
      <c r="H22" s="36"/>
      <c r="I22" s="42"/>
      <c r="J22" s="42"/>
      <c r="K22" s="28">
        <f>(IF(C20=0.7,E20*0.2568,0))*(G20*F20)</f>
        <v>0</v>
      </c>
      <c r="L22" s="45"/>
      <c r="M22" s="51"/>
      <c r="O22" s="72"/>
      <c r="P22" s="73"/>
      <c r="Q22" s="72"/>
      <c r="R22" s="73"/>
      <c r="S22" s="73"/>
    </row>
    <row r="23" spans="1:19" ht="49.5" customHeight="1">
      <c r="A23" s="37" t="s">
        <v>48</v>
      </c>
      <c r="B23" s="39"/>
      <c r="C23" s="34"/>
      <c r="D23" s="34"/>
      <c r="E23" s="34"/>
      <c r="F23" s="34"/>
      <c r="G23" s="34"/>
      <c r="H23" s="34"/>
      <c r="I23" s="34"/>
      <c r="J23" s="34"/>
      <c r="K23" s="28">
        <f>(IF(C23=0.5,E23*0.2016,0))*(G23*F23)</f>
        <v>0</v>
      </c>
      <c r="L23" s="43">
        <f>((H23+I23+J23)*5)*(G23*F23)</f>
        <v>0</v>
      </c>
      <c r="M23" s="32">
        <f>K23+K24+K25+L23</f>
        <v>0</v>
      </c>
      <c r="O23" s="72" t="e">
        <f>M23/(G23*F23)</f>
        <v>#DIV/0!</v>
      </c>
      <c r="P23" s="73">
        <f>(G23*F23*E23)/1000</f>
        <v>0</v>
      </c>
      <c r="Q23" s="72" t="e">
        <f>M23/P23</f>
        <v>#DIV/0!</v>
      </c>
      <c r="R23" s="73">
        <f>G23*F23</f>
        <v>0</v>
      </c>
      <c r="S23" s="73">
        <f>((R23*E23)/1000)*4.75</f>
        <v>0</v>
      </c>
    </row>
    <row r="24" spans="1:19" ht="49.5" customHeight="1">
      <c r="A24" s="38"/>
      <c r="B24" s="40"/>
      <c r="C24" s="41"/>
      <c r="D24" s="41"/>
      <c r="E24" s="41"/>
      <c r="F24" s="35"/>
      <c r="G24" s="35"/>
      <c r="H24" s="35"/>
      <c r="I24" s="41"/>
      <c r="J24" s="41"/>
      <c r="K24" s="28">
        <f>(IF(C23=0.6,E23*0.238,0))*(G23*F23)</f>
        <v>0</v>
      </c>
      <c r="L24" s="44"/>
      <c r="M24" s="33"/>
      <c r="O24" s="72"/>
      <c r="P24" s="73"/>
      <c r="Q24" s="72"/>
      <c r="R24" s="73"/>
      <c r="S24" s="73"/>
    </row>
    <row r="25" spans="1:19" ht="49.5" customHeight="1">
      <c r="A25" s="59"/>
      <c r="B25" s="52"/>
      <c r="C25" s="42"/>
      <c r="D25" s="42"/>
      <c r="E25" s="42"/>
      <c r="F25" s="36"/>
      <c r="G25" s="36"/>
      <c r="H25" s="36"/>
      <c r="I25" s="42"/>
      <c r="J25" s="42"/>
      <c r="K25" s="28">
        <f>(IF(C23=0.7,E23*0.2568,0))*(G23*F23)</f>
        <v>0</v>
      </c>
      <c r="L25" s="45"/>
      <c r="M25" s="51"/>
      <c r="O25" s="72"/>
      <c r="P25" s="73"/>
      <c r="Q25" s="72"/>
      <c r="R25" s="73"/>
      <c r="S25" s="73"/>
    </row>
    <row r="26" spans="1:19" ht="49.5" customHeight="1">
      <c r="A26" s="37" t="s">
        <v>49</v>
      </c>
      <c r="B26" s="39"/>
      <c r="C26" s="34"/>
      <c r="D26" s="34"/>
      <c r="E26" s="34"/>
      <c r="F26" s="34"/>
      <c r="G26" s="34"/>
      <c r="H26" s="34"/>
      <c r="I26" s="34"/>
      <c r="J26" s="34"/>
      <c r="K26" s="28">
        <f>(IF(C26=0.5,E26*0.2016,0))*(G26*F26)</f>
        <v>0</v>
      </c>
      <c r="L26" s="43">
        <f>((H26+I26+J26)*5)*(G26*F26)</f>
        <v>0</v>
      </c>
      <c r="M26" s="32">
        <f>K26+K27+K28+L26</f>
        <v>0</v>
      </c>
      <c r="O26" s="72" t="e">
        <f>M26/(G26*F26)</f>
        <v>#DIV/0!</v>
      </c>
      <c r="P26" s="73">
        <f>(G26*F26*E26)/1000</f>
        <v>0</v>
      </c>
      <c r="Q26" s="72" t="e">
        <f>M26/P26</f>
        <v>#DIV/0!</v>
      </c>
      <c r="R26" s="73">
        <f>G26*F26</f>
        <v>0</v>
      </c>
      <c r="S26" s="73">
        <f>((R26*E26)/1000)*4.75</f>
        <v>0</v>
      </c>
    </row>
    <row r="27" spans="1:19" ht="49.5" customHeight="1">
      <c r="A27" s="38"/>
      <c r="B27" s="40"/>
      <c r="C27" s="41"/>
      <c r="D27" s="41"/>
      <c r="E27" s="41"/>
      <c r="F27" s="35"/>
      <c r="G27" s="35"/>
      <c r="H27" s="35"/>
      <c r="I27" s="41"/>
      <c r="J27" s="41"/>
      <c r="K27" s="28">
        <f>(IF(C26=0.6,E26*0.238,0))*(G26*F26)</f>
        <v>0</v>
      </c>
      <c r="L27" s="44"/>
      <c r="M27" s="33"/>
      <c r="O27" s="72"/>
      <c r="P27" s="73"/>
      <c r="Q27" s="72"/>
      <c r="R27" s="73"/>
      <c r="S27" s="73"/>
    </row>
    <row r="28" spans="1:19" ht="49.5" customHeight="1">
      <c r="A28" s="59"/>
      <c r="B28" s="52"/>
      <c r="C28" s="42"/>
      <c r="D28" s="42"/>
      <c r="E28" s="42"/>
      <c r="F28" s="36"/>
      <c r="G28" s="36"/>
      <c r="H28" s="36"/>
      <c r="I28" s="42"/>
      <c r="J28" s="42"/>
      <c r="K28" s="28">
        <f>(IF(C26=0.7,E26*0.2568,0))*(G26*F26)</f>
        <v>0</v>
      </c>
      <c r="L28" s="45"/>
      <c r="M28" s="51"/>
      <c r="O28" s="72"/>
      <c r="P28" s="73"/>
      <c r="Q28" s="72"/>
      <c r="R28" s="73"/>
      <c r="S28" s="73"/>
    </row>
    <row r="29" spans="1:19" ht="49.5" customHeight="1">
      <c r="A29" s="37" t="s">
        <v>50</v>
      </c>
      <c r="B29" s="39"/>
      <c r="C29" s="34"/>
      <c r="D29" s="34"/>
      <c r="E29" s="34"/>
      <c r="F29" s="34"/>
      <c r="G29" s="34"/>
      <c r="H29" s="34"/>
      <c r="I29" s="34"/>
      <c r="J29" s="34"/>
      <c r="K29" s="28">
        <f>(IF(C29=0.5,E29*0.2016,0))*(G29*F29)</f>
        <v>0</v>
      </c>
      <c r="L29" s="43">
        <f>((H29+I29+J29)*5)*(G29*F29)</f>
        <v>0</v>
      </c>
      <c r="M29" s="32">
        <f>K29+K30+K31+L29</f>
        <v>0</v>
      </c>
      <c r="O29" s="72" t="e">
        <f>M29/(G29*F29)</f>
        <v>#DIV/0!</v>
      </c>
      <c r="P29" s="73">
        <f>(G29*F29*E29)/1000</f>
        <v>0</v>
      </c>
      <c r="Q29" s="72" t="e">
        <f>M29/P29</f>
        <v>#DIV/0!</v>
      </c>
      <c r="R29" s="73">
        <f>G29*F29</f>
        <v>0</v>
      </c>
      <c r="S29" s="73">
        <f>((R29*E29)/1000)*4.75</f>
        <v>0</v>
      </c>
    </row>
    <row r="30" spans="1:19" ht="49.5" customHeight="1">
      <c r="A30" s="38"/>
      <c r="B30" s="40"/>
      <c r="C30" s="41"/>
      <c r="D30" s="41"/>
      <c r="E30" s="41"/>
      <c r="F30" s="35"/>
      <c r="G30" s="35"/>
      <c r="H30" s="35"/>
      <c r="I30" s="41"/>
      <c r="J30" s="41"/>
      <c r="K30" s="28">
        <f>(IF(C29=0.6,E29*0.238,0))*(G29*F29)</f>
        <v>0</v>
      </c>
      <c r="L30" s="44"/>
      <c r="M30" s="33"/>
      <c r="O30" s="72"/>
      <c r="P30" s="73"/>
      <c r="Q30" s="72"/>
      <c r="R30" s="73"/>
      <c r="S30" s="73"/>
    </row>
    <row r="31" spans="1:19" ht="49.5" customHeight="1">
      <c r="A31" s="59"/>
      <c r="B31" s="52"/>
      <c r="C31" s="42"/>
      <c r="D31" s="42"/>
      <c r="E31" s="42"/>
      <c r="F31" s="36"/>
      <c r="G31" s="36"/>
      <c r="H31" s="36"/>
      <c r="I31" s="42"/>
      <c r="J31" s="42"/>
      <c r="K31" s="28">
        <f>(IF(C29=0.7,E29*0.2568,0))*(G29*F29)</f>
        <v>0</v>
      </c>
      <c r="L31" s="45"/>
      <c r="M31" s="51"/>
      <c r="O31" s="72"/>
      <c r="P31" s="73"/>
      <c r="Q31" s="72"/>
      <c r="R31" s="73"/>
      <c r="S31" s="73"/>
    </row>
    <row r="32" spans="1:19" ht="49.5" customHeight="1">
      <c r="A32" s="37" t="s">
        <v>51</v>
      </c>
      <c r="B32" s="39"/>
      <c r="C32" s="34"/>
      <c r="D32" s="34"/>
      <c r="E32" s="34"/>
      <c r="F32" s="34"/>
      <c r="G32" s="34"/>
      <c r="H32" s="34"/>
      <c r="I32" s="34"/>
      <c r="J32" s="34"/>
      <c r="K32" s="28">
        <f>(IF(C32=0.5,E32*0.2016,0))*(G32*F32)</f>
        <v>0</v>
      </c>
      <c r="L32" s="43">
        <f>((H32+I32+J32)*5)*(G32*F32)</f>
        <v>0</v>
      </c>
      <c r="M32" s="32">
        <f>K32+K33+K34+L32</f>
        <v>0</v>
      </c>
      <c r="O32" s="72" t="e">
        <f>M32/(G32*F32)</f>
        <v>#DIV/0!</v>
      </c>
      <c r="P32" s="73">
        <f>(G32*F32*E32)/1000</f>
        <v>0</v>
      </c>
      <c r="Q32" s="72" t="e">
        <f>M32/P32</f>
        <v>#DIV/0!</v>
      </c>
      <c r="R32" s="73">
        <f>G32*F32</f>
        <v>0</v>
      </c>
      <c r="S32" s="73">
        <f>((R32*E32)/1000)*4.75</f>
        <v>0</v>
      </c>
    </row>
    <row r="33" spans="1:19" ht="49.5" customHeight="1">
      <c r="A33" s="38"/>
      <c r="B33" s="40"/>
      <c r="C33" s="41"/>
      <c r="D33" s="41"/>
      <c r="E33" s="41"/>
      <c r="F33" s="35"/>
      <c r="G33" s="35"/>
      <c r="H33" s="35"/>
      <c r="I33" s="41"/>
      <c r="J33" s="41"/>
      <c r="K33" s="28">
        <f>(IF(C32=0.6,E32*0.238,0))*(G32*F32)</f>
        <v>0</v>
      </c>
      <c r="L33" s="44"/>
      <c r="M33" s="33"/>
      <c r="O33" s="72"/>
      <c r="P33" s="73"/>
      <c r="Q33" s="72"/>
      <c r="R33" s="73"/>
      <c r="S33" s="73"/>
    </row>
    <row r="34" spans="1:19" ht="49.5" customHeight="1">
      <c r="A34" s="59"/>
      <c r="B34" s="52"/>
      <c r="C34" s="42"/>
      <c r="D34" s="42"/>
      <c r="E34" s="42"/>
      <c r="F34" s="36"/>
      <c r="G34" s="36"/>
      <c r="H34" s="36"/>
      <c r="I34" s="42"/>
      <c r="J34" s="42"/>
      <c r="K34" s="28">
        <f>(IF(C32=0.7,E32*0.2568,0))*(G32*F32)</f>
        <v>0</v>
      </c>
      <c r="L34" s="45"/>
      <c r="M34" s="51"/>
      <c r="O34" s="72"/>
      <c r="P34" s="73"/>
      <c r="Q34" s="72"/>
      <c r="R34" s="73"/>
      <c r="S34" s="73"/>
    </row>
    <row r="35" spans="1:19" ht="49.5" customHeight="1">
      <c r="A35" s="37" t="s">
        <v>52</v>
      </c>
      <c r="B35" s="39"/>
      <c r="C35" s="34"/>
      <c r="D35" s="34"/>
      <c r="E35" s="34"/>
      <c r="F35" s="34"/>
      <c r="G35" s="34"/>
      <c r="H35" s="34"/>
      <c r="I35" s="34"/>
      <c r="J35" s="34"/>
      <c r="K35" s="28">
        <f>(IF(C35=0.5,E35*0.2016,0))*(G35*F35)</f>
        <v>0</v>
      </c>
      <c r="L35" s="43">
        <f>((H35+I35+J35)*5)*(G35*F35)</f>
        <v>0</v>
      </c>
      <c r="M35" s="32">
        <f>K35+K36+K37+L35</f>
        <v>0</v>
      </c>
      <c r="O35" s="72" t="e">
        <f>M35/(G35*F35)</f>
        <v>#DIV/0!</v>
      </c>
      <c r="P35" s="73">
        <f>(G35*F35*E35)/1000</f>
        <v>0</v>
      </c>
      <c r="Q35" s="72" t="e">
        <f>M35/P35</f>
        <v>#DIV/0!</v>
      </c>
      <c r="R35" s="73">
        <f>G35*F35</f>
        <v>0</v>
      </c>
      <c r="S35" s="73">
        <f>((R35*E35)/1000)*4.75</f>
        <v>0</v>
      </c>
    </row>
    <row r="36" spans="1:19" ht="49.5" customHeight="1">
      <c r="A36" s="38"/>
      <c r="B36" s="40"/>
      <c r="C36" s="41"/>
      <c r="D36" s="41"/>
      <c r="E36" s="41"/>
      <c r="F36" s="35"/>
      <c r="G36" s="35"/>
      <c r="H36" s="35"/>
      <c r="I36" s="41"/>
      <c r="J36" s="41"/>
      <c r="K36" s="28">
        <f>(IF(C35=0.6,E35*0.238,0))*(G35*F35)</f>
        <v>0</v>
      </c>
      <c r="L36" s="44"/>
      <c r="M36" s="33"/>
      <c r="O36" s="72"/>
      <c r="P36" s="73"/>
      <c r="Q36" s="72"/>
      <c r="R36" s="73"/>
      <c r="S36" s="73"/>
    </row>
    <row r="37" spans="1:19" ht="49.5" customHeight="1">
      <c r="A37" s="38"/>
      <c r="B37" s="40"/>
      <c r="C37" s="41"/>
      <c r="D37" s="42"/>
      <c r="E37" s="42"/>
      <c r="F37" s="36"/>
      <c r="G37" s="36"/>
      <c r="H37" s="36"/>
      <c r="I37" s="42"/>
      <c r="J37" s="42"/>
      <c r="K37" s="28">
        <f>(IF(C35=0.7,E35*0.2568,0))*(G35*F35)</f>
        <v>0</v>
      </c>
      <c r="L37" s="45"/>
      <c r="M37" s="33"/>
      <c r="O37" s="72"/>
      <c r="P37" s="73"/>
      <c r="Q37" s="72"/>
      <c r="R37" s="73"/>
      <c r="S37" s="73"/>
    </row>
    <row r="38" spans="1:19" ht="49.5" customHeight="1">
      <c r="A38" s="37" t="s">
        <v>53</v>
      </c>
      <c r="B38" s="39"/>
      <c r="C38" s="34"/>
      <c r="D38" s="34"/>
      <c r="E38" s="34"/>
      <c r="F38" s="34"/>
      <c r="G38" s="34"/>
      <c r="H38" s="34"/>
      <c r="I38" s="34"/>
      <c r="J38" s="34"/>
      <c r="K38" s="28">
        <f>(IF(C38=0.5,E38*0.2016,0))*(G38*F38)</f>
        <v>0</v>
      </c>
      <c r="L38" s="43">
        <f>((H38+I38+J38)*5)*(G38*F38)</f>
        <v>0</v>
      </c>
      <c r="M38" s="32">
        <f>K38+K39+K40+L38</f>
        <v>0</v>
      </c>
      <c r="O38" s="74" t="e">
        <f>M38/(G38*F38)</f>
        <v>#DIV/0!</v>
      </c>
      <c r="P38" s="76">
        <f>(G38*F38*E38)/1000</f>
        <v>0</v>
      </c>
      <c r="Q38" s="74" t="e">
        <f>M38/P38</f>
        <v>#DIV/0!</v>
      </c>
      <c r="R38" s="76">
        <f>G38*F38</f>
        <v>0</v>
      </c>
      <c r="S38" s="76">
        <f>((R38*E38)/1000)*4.75</f>
        <v>0</v>
      </c>
    </row>
    <row r="39" spans="1:19" ht="49.5" customHeight="1">
      <c r="A39" s="38"/>
      <c r="B39" s="40"/>
      <c r="C39" s="41"/>
      <c r="D39" s="41"/>
      <c r="E39" s="41"/>
      <c r="F39" s="35"/>
      <c r="G39" s="35"/>
      <c r="H39" s="35"/>
      <c r="I39" s="41"/>
      <c r="J39" s="41"/>
      <c r="K39" s="28">
        <f>(IF(C38=0.6,E38*0.238,0))*(G38*F38)</f>
        <v>0</v>
      </c>
      <c r="L39" s="44"/>
      <c r="M39" s="33"/>
      <c r="O39" s="74"/>
      <c r="P39" s="76"/>
      <c r="Q39" s="74"/>
      <c r="R39" s="76"/>
      <c r="S39" s="76"/>
    </row>
    <row r="40" spans="1:19" ht="49.5" customHeight="1" thickBot="1">
      <c r="A40" s="38"/>
      <c r="B40" s="40"/>
      <c r="C40" s="41"/>
      <c r="D40" s="42"/>
      <c r="E40" s="42"/>
      <c r="F40" s="36"/>
      <c r="G40" s="36"/>
      <c r="H40" s="36"/>
      <c r="I40" s="42"/>
      <c r="J40" s="42"/>
      <c r="K40" s="28">
        <f>(IF(C38=0.7,E38*0.2568,0))*(G38*F38)</f>
        <v>0</v>
      </c>
      <c r="L40" s="45"/>
      <c r="M40" s="33"/>
      <c r="O40" s="75"/>
      <c r="P40" s="77"/>
      <c r="Q40" s="75"/>
      <c r="R40" s="77"/>
      <c r="S40" s="77"/>
    </row>
    <row r="41" spans="1:13" ht="49.5" customHeight="1">
      <c r="A41" s="60"/>
      <c r="B41" s="61"/>
      <c r="C41" s="62"/>
      <c r="D41" s="56"/>
      <c r="E41" s="56"/>
      <c r="F41" s="56"/>
      <c r="G41" s="56"/>
      <c r="H41" s="56"/>
      <c r="I41" s="56"/>
      <c r="J41" s="56"/>
      <c r="K41" s="56"/>
      <c r="L41" s="7"/>
      <c r="M41" s="46">
        <f>SUM(M11:M40)</f>
        <v>0</v>
      </c>
    </row>
    <row r="42" spans="1:19" ht="49.5" customHeight="1">
      <c r="A42" s="63"/>
      <c r="B42" s="64"/>
      <c r="C42" s="65"/>
      <c r="D42" s="57"/>
      <c r="E42" s="58"/>
      <c r="F42" s="58"/>
      <c r="G42" s="58"/>
      <c r="H42" s="58"/>
      <c r="I42" s="58"/>
      <c r="J42" s="58"/>
      <c r="K42" s="58"/>
      <c r="L42" s="7"/>
      <c r="M42" s="47"/>
      <c r="P42" s="31">
        <f>SUM(P11:P40)</f>
        <v>0</v>
      </c>
      <c r="R42" s="31">
        <f>SUM(R11:R40)</f>
        <v>0</v>
      </c>
      <c r="S42" s="31">
        <f>SUM(S11:S40)</f>
        <v>0</v>
      </c>
    </row>
    <row r="43" spans="1:13" ht="65.25" customHeight="1" thickBot="1">
      <c r="A43" s="66"/>
      <c r="B43" s="67"/>
      <c r="C43" s="68"/>
      <c r="D43" s="57"/>
      <c r="E43" s="58"/>
      <c r="F43" s="58"/>
      <c r="G43" s="58"/>
      <c r="H43" s="58"/>
      <c r="I43" s="58"/>
      <c r="J43" s="58"/>
      <c r="K43" s="58"/>
      <c r="L43" s="7"/>
      <c r="M43" s="48"/>
    </row>
    <row r="46" spans="2:9" ht="12.75">
      <c r="B46" s="54"/>
      <c r="C46" s="55"/>
      <c r="D46" s="55"/>
      <c r="E46" s="55"/>
      <c r="F46" s="55"/>
      <c r="G46" s="55"/>
      <c r="H46" s="55"/>
      <c r="I46" s="55"/>
    </row>
  </sheetData>
  <mergeCells count="176">
    <mergeCell ref="O35:O37"/>
    <mergeCell ref="P35:P37"/>
    <mergeCell ref="Q35:Q37"/>
    <mergeCell ref="O38:O40"/>
    <mergeCell ref="P38:P40"/>
    <mergeCell ref="Q38:Q40"/>
    <mergeCell ref="O29:O31"/>
    <mergeCell ref="P29:P31"/>
    <mergeCell ref="Q29:Q31"/>
    <mergeCell ref="O32:O34"/>
    <mergeCell ref="P32:P34"/>
    <mergeCell ref="Q32:Q34"/>
    <mergeCell ref="O23:O25"/>
    <mergeCell ref="P23:P25"/>
    <mergeCell ref="Q23:Q25"/>
    <mergeCell ref="O26:O28"/>
    <mergeCell ref="P26:P28"/>
    <mergeCell ref="Q26:Q28"/>
    <mergeCell ref="O17:O19"/>
    <mergeCell ref="P17:P19"/>
    <mergeCell ref="Q17:Q19"/>
    <mergeCell ref="O20:O22"/>
    <mergeCell ref="P20:P22"/>
    <mergeCell ref="Q20:Q22"/>
    <mergeCell ref="O11:O13"/>
    <mergeCell ref="P11:P13"/>
    <mergeCell ref="Q11:Q13"/>
    <mergeCell ref="O14:O16"/>
    <mergeCell ref="P14:P16"/>
    <mergeCell ref="Q14:Q16"/>
    <mergeCell ref="A38:A40"/>
    <mergeCell ref="A41:C43"/>
    <mergeCell ref="A1:M1"/>
    <mergeCell ref="A23:A25"/>
    <mergeCell ref="A26:A28"/>
    <mergeCell ref="A29:A31"/>
    <mergeCell ref="A32:A34"/>
    <mergeCell ref="A11:A13"/>
    <mergeCell ref="A14:A16"/>
    <mergeCell ref="A17:A19"/>
    <mergeCell ref="A20:A22"/>
    <mergeCell ref="M26:M28"/>
    <mergeCell ref="H26:H28"/>
    <mergeCell ref="I26:I28"/>
    <mergeCell ref="J26:J28"/>
    <mergeCell ref="L26:L28"/>
    <mergeCell ref="B26:B28"/>
    <mergeCell ref="C26:C28"/>
    <mergeCell ref="D26:D28"/>
    <mergeCell ref="E26:E28"/>
    <mergeCell ref="G23:G25"/>
    <mergeCell ref="G29:G31"/>
    <mergeCell ref="G32:G34"/>
    <mergeCell ref="G38:G40"/>
    <mergeCell ref="G26:G28"/>
    <mergeCell ref="G35:G37"/>
    <mergeCell ref="G11:G13"/>
    <mergeCell ref="G14:G16"/>
    <mergeCell ref="G17:G19"/>
    <mergeCell ref="G20:G22"/>
    <mergeCell ref="B46:I46"/>
    <mergeCell ref="D41:K43"/>
    <mergeCell ref="M11:M13"/>
    <mergeCell ref="B11:B13"/>
    <mergeCell ref="C11:C13"/>
    <mergeCell ref="D11:D13"/>
    <mergeCell ref="E11:E13"/>
    <mergeCell ref="E14:E16"/>
    <mergeCell ref="I11:I13"/>
    <mergeCell ref="J11:J13"/>
    <mergeCell ref="L11:L13"/>
    <mergeCell ref="I14:I16"/>
    <mergeCell ref="J14:J16"/>
    <mergeCell ref="L14:L16"/>
    <mergeCell ref="M14:M16"/>
    <mergeCell ref="H11:H13"/>
    <mergeCell ref="H14:H16"/>
    <mergeCell ref="B17:B19"/>
    <mergeCell ref="C17:C19"/>
    <mergeCell ref="D17:D19"/>
    <mergeCell ref="E17:E19"/>
    <mergeCell ref="H17:H19"/>
    <mergeCell ref="B14:B16"/>
    <mergeCell ref="C14:C16"/>
    <mergeCell ref="D14:D16"/>
    <mergeCell ref="I17:I19"/>
    <mergeCell ref="J17:J19"/>
    <mergeCell ref="L17:L19"/>
    <mergeCell ref="M17:M19"/>
    <mergeCell ref="B20:B22"/>
    <mergeCell ref="C20:C22"/>
    <mergeCell ref="D20:D22"/>
    <mergeCell ref="E20:E22"/>
    <mergeCell ref="H20:H22"/>
    <mergeCell ref="I20:I22"/>
    <mergeCell ref="J20:J22"/>
    <mergeCell ref="L20:L22"/>
    <mergeCell ref="M20:M22"/>
    <mergeCell ref="B23:B25"/>
    <mergeCell ref="C23:C25"/>
    <mergeCell ref="D23:D25"/>
    <mergeCell ref="E23:E25"/>
    <mergeCell ref="H23:H25"/>
    <mergeCell ref="I23:I25"/>
    <mergeCell ref="J23:J25"/>
    <mergeCell ref="L23:L25"/>
    <mergeCell ref="M23:M25"/>
    <mergeCell ref="B29:B31"/>
    <mergeCell ref="C29:C31"/>
    <mergeCell ref="D29:D31"/>
    <mergeCell ref="E29:E31"/>
    <mergeCell ref="H29:H31"/>
    <mergeCell ref="I29:I31"/>
    <mergeCell ref="J29:J31"/>
    <mergeCell ref="L29:L31"/>
    <mergeCell ref="M29:M31"/>
    <mergeCell ref="B32:B34"/>
    <mergeCell ref="C32:C34"/>
    <mergeCell ref="D32:D34"/>
    <mergeCell ref="E32:E34"/>
    <mergeCell ref="H35:H37"/>
    <mergeCell ref="I35:I37"/>
    <mergeCell ref="J35:J37"/>
    <mergeCell ref="L35:L37"/>
    <mergeCell ref="H32:H34"/>
    <mergeCell ref="I32:I34"/>
    <mergeCell ref="J32:J34"/>
    <mergeCell ref="L32:L34"/>
    <mergeCell ref="M41:M43"/>
    <mergeCell ref="C7:L8"/>
    <mergeCell ref="M32:M34"/>
    <mergeCell ref="B38:B40"/>
    <mergeCell ref="C38:C40"/>
    <mergeCell ref="D38:D40"/>
    <mergeCell ref="E38:E40"/>
    <mergeCell ref="M38:M40"/>
    <mergeCell ref="H38:H40"/>
    <mergeCell ref="I38:I40"/>
    <mergeCell ref="F11:F13"/>
    <mergeCell ref="F14:F16"/>
    <mergeCell ref="F17:F19"/>
    <mergeCell ref="F20:F22"/>
    <mergeCell ref="F23:F25"/>
    <mergeCell ref="F26:F28"/>
    <mergeCell ref="F29:F31"/>
    <mergeCell ref="F32:F34"/>
    <mergeCell ref="M35:M37"/>
    <mergeCell ref="F38:F40"/>
    <mergeCell ref="A35:A37"/>
    <mergeCell ref="B35:B37"/>
    <mergeCell ref="C35:C37"/>
    <mergeCell ref="D35:D37"/>
    <mergeCell ref="E35:E37"/>
    <mergeCell ref="F35:F37"/>
    <mergeCell ref="J38:J40"/>
    <mergeCell ref="L38:L40"/>
    <mergeCell ref="R11:R13"/>
    <mergeCell ref="R14:R16"/>
    <mergeCell ref="R17:R19"/>
    <mergeCell ref="R20:R22"/>
    <mergeCell ref="R35:R37"/>
    <mergeCell ref="R38:R40"/>
    <mergeCell ref="R23:R25"/>
    <mergeCell ref="R26:R28"/>
    <mergeCell ref="R29:R31"/>
    <mergeCell ref="R32:R34"/>
    <mergeCell ref="S11:S13"/>
    <mergeCell ref="S14:S16"/>
    <mergeCell ref="S17:S19"/>
    <mergeCell ref="S20:S22"/>
    <mergeCell ref="S35:S37"/>
    <mergeCell ref="S38:S40"/>
    <mergeCell ref="S23:S25"/>
    <mergeCell ref="S26:S28"/>
    <mergeCell ref="S29:S31"/>
    <mergeCell ref="S32:S34"/>
  </mergeCells>
  <hyperlinks>
    <hyperlink ref="E5" r:id="rId1" display="mailto:info@chladiciboxy.cz"/>
    <hyperlink ref="C5" r:id="rId2" display="www.chladiciboxy.cz"/>
  </hyperlinks>
  <printOptions/>
  <pageMargins left="0.3937007874015748" right="0.3937007874015748" top="0.4" bottom="0.55" header="0.34" footer="0.5"/>
  <pageSetup fitToHeight="1" fitToWidth="1" horizontalDpi="300" verticalDpi="300" orientation="portrait" paperSize="9" scale="40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60" zoomScaleNormal="95" workbookViewId="0" topLeftCell="A1">
      <pane ySplit="10" topLeftCell="BM11" activePane="bottomLeft" state="frozen"/>
      <selection pane="topLeft" activeCell="A1" sqref="A1"/>
      <selection pane="bottomLeft" activeCell="B11" sqref="B11:B13"/>
    </sheetView>
  </sheetViews>
  <sheetFormatPr defaultColWidth="9.00390625" defaultRowHeight="12.75"/>
  <cols>
    <col min="2" max="2" width="50.125" style="0" customWidth="1"/>
    <col min="3" max="3" width="12.00390625" style="0" customWidth="1"/>
    <col min="4" max="4" width="14.25390625" style="0" customWidth="1"/>
    <col min="5" max="5" width="19.625" style="0" customWidth="1"/>
    <col min="6" max="6" width="16.25390625" style="0" customWidth="1"/>
    <col min="7" max="7" width="18.375" style="0" customWidth="1"/>
    <col min="8" max="8" width="15.625" style="0" customWidth="1"/>
    <col min="9" max="9" width="14.25390625" style="0" customWidth="1"/>
    <col min="10" max="10" width="18.00390625" style="0" customWidth="1"/>
    <col min="11" max="11" width="16.375" style="0" customWidth="1"/>
    <col min="12" max="12" width="16.875" style="0" customWidth="1"/>
    <col min="13" max="13" width="22.375" style="0" customWidth="1"/>
    <col min="15" max="15" width="17.75390625" style="0" customWidth="1"/>
    <col min="16" max="16" width="24.00390625" style="0" customWidth="1"/>
    <col min="17" max="17" width="17.875" style="0" customWidth="1"/>
    <col min="18" max="18" width="21.625" style="0" customWidth="1"/>
    <col min="19" max="19" width="23.125" style="0" customWidth="1"/>
  </cols>
  <sheetData>
    <row r="1" spans="1:13" ht="24" thickBot="1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ht="7.5" customHeight="1"/>
    <row r="3" spans="2:12" ht="26.25">
      <c r="B3" s="5" t="s">
        <v>42</v>
      </c>
      <c r="C3" s="1"/>
      <c r="D3" s="1"/>
      <c r="L3" s="12" t="s">
        <v>27</v>
      </c>
    </row>
    <row r="4" spans="2:4" ht="13.5" customHeight="1">
      <c r="B4" s="5"/>
      <c r="C4" s="1"/>
      <c r="D4" s="1"/>
    </row>
    <row r="5" spans="2:9" ht="18.75" customHeight="1">
      <c r="B5" s="10" t="s">
        <v>12</v>
      </c>
      <c r="C5" s="26" t="s">
        <v>11</v>
      </c>
      <c r="D5" s="11"/>
      <c r="E5" s="27" t="s">
        <v>13</v>
      </c>
      <c r="F5" s="27"/>
      <c r="G5" s="9"/>
      <c r="I5" s="8" t="s">
        <v>64</v>
      </c>
    </row>
    <row r="6" spans="2:4" ht="12.75" customHeight="1">
      <c r="B6" s="5"/>
      <c r="C6" s="1"/>
      <c r="D6" s="1"/>
    </row>
    <row r="7" spans="2:13" ht="19.5" customHeight="1">
      <c r="B7" s="1" t="s">
        <v>10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6"/>
    </row>
    <row r="8" spans="2:13" ht="19.5" customHeight="1">
      <c r="B8" s="5"/>
      <c r="C8" s="50"/>
      <c r="D8" s="50"/>
      <c r="E8" s="50"/>
      <c r="F8" s="50"/>
      <c r="G8" s="50"/>
      <c r="H8" s="50"/>
      <c r="I8" s="50"/>
      <c r="J8" s="50"/>
      <c r="K8" s="50"/>
      <c r="L8" s="50"/>
      <c r="M8" s="6"/>
    </row>
    <row r="10" spans="1:19" ht="12.75">
      <c r="A10" s="29"/>
      <c r="B10" s="3" t="s">
        <v>2</v>
      </c>
      <c r="C10" s="4" t="s">
        <v>1</v>
      </c>
      <c r="D10" s="4" t="s">
        <v>0</v>
      </c>
      <c r="E10" s="4" t="s">
        <v>14</v>
      </c>
      <c r="F10" s="4" t="s">
        <v>25</v>
      </c>
      <c r="G10" s="4" t="s">
        <v>24</v>
      </c>
      <c r="H10" s="4" t="s">
        <v>8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O10" s="30" t="s">
        <v>28</v>
      </c>
      <c r="P10" s="30" t="s">
        <v>29</v>
      </c>
      <c r="Q10" s="30" t="s">
        <v>30</v>
      </c>
      <c r="R10" s="30" t="s">
        <v>41</v>
      </c>
      <c r="S10" s="30" t="s">
        <v>43</v>
      </c>
    </row>
    <row r="11" spans="1:19" ht="49.5" customHeight="1">
      <c r="A11" s="37" t="s">
        <v>54</v>
      </c>
      <c r="B11" s="39"/>
      <c r="C11" s="34"/>
      <c r="D11" s="34"/>
      <c r="E11" s="34"/>
      <c r="F11" s="34"/>
      <c r="G11" s="34"/>
      <c r="H11" s="34"/>
      <c r="I11" s="34"/>
      <c r="J11" s="34"/>
      <c r="K11" s="28">
        <f>(IF(C11=0.5,E11*0.2016,0))*(G11*F11)</f>
        <v>0</v>
      </c>
      <c r="L11" s="43">
        <f>((H11+I11+J11)*5)*(G11*F11)</f>
        <v>0</v>
      </c>
      <c r="M11" s="32">
        <f>K11+K12+K13+L11</f>
        <v>0</v>
      </c>
      <c r="O11" s="72" t="e">
        <f>M11/(G11*F11)</f>
        <v>#DIV/0!</v>
      </c>
      <c r="P11" s="73">
        <f>(G11*F11*E11)/1000</f>
        <v>0</v>
      </c>
      <c r="Q11" s="72" t="e">
        <f>M11/P11</f>
        <v>#DIV/0!</v>
      </c>
      <c r="R11" s="73">
        <f>G11*F11</f>
        <v>0</v>
      </c>
      <c r="S11" s="73">
        <f>((R11*E11)/1000)*4.75</f>
        <v>0</v>
      </c>
    </row>
    <row r="12" spans="1:19" ht="49.5" customHeight="1">
      <c r="A12" s="38"/>
      <c r="B12" s="40"/>
      <c r="C12" s="41"/>
      <c r="D12" s="41"/>
      <c r="E12" s="41"/>
      <c r="F12" s="35"/>
      <c r="G12" s="35"/>
      <c r="H12" s="35"/>
      <c r="I12" s="41"/>
      <c r="J12" s="41"/>
      <c r="K12" s="28">
        <f>(IF(C11=0.6,E11*0.238,0))*(G11*F11)</f>
        <v>0</v>
      </c>
      <c r="L12" s="44"/>
      <c r="M12" s="33"/>
      <c r="O12" s="72"/>
      <c r="P12" s="73"/>
      <c r="Q12" s="72"/>
      <c r="R12" s="73"/>
      <c r="S12" s="73"/>
    </row>
    <row r="13" spans="1:19" ht="49.5" customHeight="1">
      <c r="A13" s="59"/>
      <c r="B13" s="52"/>
      <c r="C13" s="42"/>
      <c r="D13" s="42"/>
      <c r="E13" s="42"/>
      <c r="F13" s="36"/>
      <c r="G13" s="36"/>
      <c r="H13" s="36"/>
      <c r="I13" s="42"/>
      <c r="J13" s="42"/>
      <c r="K13" s="28">
        <f>(IF(C11=0.7,E11*0.2568,0))*(G11*F11)</f>
        <v>0</v>
      </c>
      <c r="L13" s="45"/>
      <c r="M13" s="51"/>
      <c r="O13" s="72"/>
      <c r="P13" s="73"/>
      <c r="Q13" s="72"/>
      <c r="R13" s="73"/>
      <c r="S13" s="73"/>
    </row>
    <row r="14" spans="1:19" ht="49.5" customHeight="1">
      <c r="A14" s="37" t="s">
        <v>55</v>
      </c>
      <c r="B14" s="39"/>
      <c r="C14" s="34"/>
      <c r="D14" s="34"/>
      <c r="E14" s="34"/>
      <c r="F14" s="34"/>
      <c r="G14" s="34"/>
      <c r="H14" s="34"/>
      <c r="I14" s="34"/>
      <c r="J14" s="34"/>
      <c r="K14" s="28">
        <f>(IF(C14=0.5,E14*0.2016,0))*(G14*F14)</f>
        <v>0</v>
      </c>
      <c r="L14" s="43">
        <f>((H14+I14+J14)*5)*(G14*F14)</f>
        <v>0</v>
      </c>
      <c r="M14" s="32">
        <f>K14+K15+K16+L14</f>
        <v>0</v>
      </c>
      <c r="O14" s="72" t="e">
        <f>M14/(G14*F14)</f>
        <v>#DIV/0!</v>
      </c>
      <c r="P14" s="73">
        <f>(G14*F14*E14)/1000</f>
        <v>0</v>
      </c>
      <c r="Q14" s="72" t="e">
        <f>M14/P14</f>
        <v>#DIV/0!</v>
      </c>
      <c r="R14" s="73">
        <f>G14*F14</f>
        <v>0</v>
      </c>
      <c r="S14" s="73">
        <f>((R14*E14)/1000)*4.75</f>
        <v>0</v>
      </c>
    </row>
    <row r="15" spans="1:19" ht="49.5" customHeight="1">
      <c r="A15" s="38"/>
      <c r="B15" s="40"/>
      <c r="C15" s="41"/>
      <c r="D15" s="41"/>
      <c r="E15" s="41"/>
      <c r="F15" s="35"/>
      <c r="G15" s="35"/>
      <c r="H15" s="35"/>
      <c r="I15" s="41"/>
      <c r="J15" s="41"/>
      <c r="K15" s="28">
        <f>(IF(C14=0.6,E14*0.238,0))*(G14*F14)</f>
        <v>0</v>
      </c>
      <c r="L15" s="44"/>
      <c r="M15" s="33"/>
      <c r="O15" s="72"/>
      <c r="P15" s="73"/>
      <c r="Q15" s="72"/>
      <c r="R15" s="73"/>
      <c r="S15" s="73"/>
    </row>
    <row r="16" spans="1:19" ht="49.5" customHeight="1">
      <c r="A16" s="59"/>
      <c r="B16" s="52"/>
      <c r="C16" s="42"/>
      <c r="D16" s="42"/>
      <c r="E16" s="42"/>
      <c r="F16" s="36"/>
      <c r="G16" s="36"/>
      <c r="H16" s="36"/>
      <c r="I16" s="42"/>
      <c r="J16" s="42"/>
      <c r="K16" s="28">
        <f>(IF(C14=0.7,E14*0.2568,0))*(G14*F14)</f>
        <v>0</v>
      </c>
      <c r="L16" s="45"/>
      <c r="M16" s="51"/>
      <c r="O16" s="72"/>
      <c r="P16" s="73"/>
      <c r="Q16" s="72"/>
      <c r="R16" s="73"/>
      <c r="S16" s="73"/>
    </row>
    <row r="17" spans="1:19" ht="49.5" customHeight="1">
      <c r="A17" s="37" t="s">
        <v>56</v>
      </c>
      <c r="B17" s="39"/>
      <c r="C17" s="34"/>
      <c r="D17" s="34"/>
      <c r="E17" s="34"/>
      <c r="F17" s="34"/>
      <c r="G17" s="34"/>
      <c r="H17" s="34"/>
      <c r="I17" s="34"/>
      <c r="J17" s="34"/>
      <c r="K17" s="28">
        <f>(IF(C17=0.5,E17*0.2016,0))*(G17*F17)</f>
        <v>0</v>
      </c>
      <c r="L17" s="43">
        <f>((H17+I17+J17)*5)*(G17*F17)</f>
        <v>0</v>
      </c>
      <c r="M17" s="32">
        <f>K17+K18+K19+L17</f>
        <v>0</v>
      </c>
      <c r="O17" s="72" t="e">
        <f>M17/(G17*F17)</f>
        <v>#DIV/0!</v>
      </c>
      <c r="P17" s="73">
        <f>(G17*F17*E17)/1000</f>
        <v>0</v>
      </c>
      <c r="Q17" s="72" t="e">
        <f>M17/P17</f>
        <v>#DIV/0!</v>
      </c>
      <c r="R17" s="73">
        <f>G17*F17</f>
        <v>0</v>
      </c>
      <c r="S17" s="73">
        <f>((R17*E17)/1000)*4.75</f>
        <v>0</v>
      </c>
    </row>
    <row r="18" spans="1:19" ht="49.5" customHeight="1">
      <c r="A18" s="38"/>
      <c r="B18" s="40"/>
      <c r="C18" s="41"/>
      <c r="D18" s="41"/>
      <c r="E18" s="41"/>
      <c r="F18" s="35"/>
      <c r="G18" s="35"/>
      <c r="H18" s="35"/>
      <c r="I18" s="41"/>
      <c r="J18" s="41"/>
      <c r="K18" s="28">
        <f>(IF(C17=0.6,E17*0.238,0))*(G17*F17)</f>
        <v>0</v>
      </c>
      <c r="L18" s="44"/>
      <c r="M18" s="33"/>
      <c r="O18" s="72"/>
      <c r="P18" s="73"/>
      <c r="Q18" s="72"/>
      <c r="R18" s="73"/>
      <c r="S18" s="73"/>
    </row>
    <row r="19" spans="1:19" ht="49.5" customHeight="1">
      <c r="A19" s="59"/>
      <c r="B19" s="52"/>
      <c r="C19" s="42"/>
      <c r="D19" s="42"/>
      <c r="E19" s="42"/>
      <c r="F19" s="36"/>
      <c r="G19" s="36"/>
      <c r="H19" s="36"/>
      <c r="I19" s="42"/>
      <c r="J19" s="42"/>
      <c r="K19" s="28">
        <f>(IF(C17=0.7,E17*0.2568,0))*(G17*F17)</f>
        <v>0</v>
      </c>
      <c r="L19" s="45"/>
      <c r="M19" s="51"/>
      <c r="O19" s="72"/>
      <c r="P19" s="73"/>
      <c r="Q19" s="72"/>
      <c r="R19" s="73"/>
      <c r="S19" s="73"/>
    </row>
    <row r="20" spans="1:19" ht="49.5" customHeight="1">
      <c r="A20" s="37" t="s">
        <v>57</v>
      </c>
      <c r="B20" s="39"/>
      <c r="C20" s="34"/>
      <c r="D20" s="34"/>
      <c r="E20" s="34"/>
      <c r="F20" s="34"/>
      <c r="G20" s="34"/>
      <c r="H20" s="34"/>
      <c r="I20" s="34"/>
      <c r="J20" s="34"/>
      <c r="K20" s="28">
        <f>(IF(C20=0.5,E20*0.2016,0))*(G20*F20)</f>
        <v>0</v>
      </c>
      <c r="L20" s="43">
        <f>((H20+I20+J20)*5)*(G20*F20)</f>
        <v>0</v>
      </c>
      <c r="M20" s="32">
        <f>K20+K21+K22+L20</f>
        <v>0</v>
      </c>
      <c r="O20" s="72" t="e">
        <f>M20/(G20*F20)</f>
        <v>#DIV/0!</v>
      </c>
      <c r="P20" s="73">
        <f>(G20*F20*E20)/1000</f>
        <v>0</v>
      </c>
      <c r="Q20" s="72" t="e">
        <f>M20/P20</f>
        <v>#DIV/0!</v>
      </c>
      <c r="R20" s="73">
        <f>G20*F20</f>
        <v>0</v>
      </c>
      <c r="S20" s="73">
        <f>((R20*E20)/1000)*4.75</f>
        <v>0</v>
      </c>
    </row>
    <row r="21" spans="1:19" ht="49.5" customHeight="1">
      <c r="A21" s="38"/>
      <c r="B21" s="40"/>
      <c r="C21" s="41"/>
      <c r="D21" s="41"/>
      <c r="E21" s="41"/>
      <c r="F21" s="35"/>
      <c r="G21" s="35"/>
      <c r="H21" s="35"/>
      <c r="I21" s="41"/>
      <c r="J21" s="41"/>
      <c r="K21" s="28">
        <f>(IF(C20=0.6,E20*0.238,0))*(G20*F20)</f>
        <v>0</v>
      </c>
      <c r="L21" s="44"/>
      <c r="M21" s="33"/>
      <c r="O21" s="72"/>
      <c r="P21" s="73"/>
      <c r="Q21" s="72"/>
      <c r="R21" s="73"/>
      <c r="S21" s="73"/>
    </row>
    <row r="22" spans="1:19" ht="49.5" customHeight="1">
      <c r="A22" s="59"/>
      <c r="B22" s="52"/>
      <c r="C22" s="42"/>
      <c r="D22" s="42"/>
      <c r="E22" s="42"/>
      <c r="F22" s="36"/>
      <c r="G22" s="36"/>
      <c r="H22" s="36"/>
      <c r="I22" s="42"/>
      <c r="J22" s="42"/>
      <c r="K22" s="28">
        <f>(IF(C20=0.7,E20*0.2568,0))*(G20*F20)</f>
        <v>0</v>
      </c>
      <c r="L22" s="45"/>
      <c r="M22" s="51"/>
      <c r="O22" s="72"/>
      <c r="P22" s="73"/>
      <c r="Q22" s="72"/>
      <c r="R22" s="73"/>
      <c r="S22" s="73"/>
    </row>
    <row r="23" spans="1:19" ht="49.5" customHeight="1">
      <c r="A23" s="37" t="s">
        <v>58</v>
      </c>
      <c r="B23" s="39"/>
      <c r="C23" s="34"/>
      <c r="D23" s="34"/>
      <c r="E23" s="34"/>
      <c r="F23" s="34"/>
      <c r="G23" s="34"/>
      <c r="H23" s="34"/>
      <c r="I23" s="34"/>
      <c r="J23" s="34"/>
      <c r="K23" s="28">
        <f>(IF(C23=0.5,E23*0.2016,0))*(G23*F23)</f>
        <v>0</v>
      </c>
      <c r="L23" s="43">
        <f>((H23+I23+J23)*5)*(G23*F23)</f>
        <v>0</v>
      </c>
      <c r="M23" s="32">
        <f>K23+K24+K25+L23</f>
        <v>0</v>
      </c>
      <c r="O23" s="72" t="e">
        <f>M23/(G23*F23)</f>
        <v>#DIV/0!</v>
      </c>
      <c r="P23" s="73">
        <f>(G23*F23*E23)/1000</f>
        <v>0</v>
      </c>
      <c r="Q23" s="72" t="e">
        <f>M23/P23</f>
        <v>#DIV/0!</v>
      </c>
      <c r="R23" s="73">
        <f>G23*F23</f>
        <v>0</v>
      </c>
      <c r="S23" s="73">
        <f>((R23*E23)/1000)*4.75</f>
        <v>0</v>
      </c>
    </row>
    <row r="24" spans="1:19" ht="49.5" customHeight="1">
      <c r="A24" s="38"/>
      <c r="B24" s="40"/>
      <c r="C24" s="41"/>
      <c r="D24" s="41"/>
      <c r="E24" s="41"/>
      <c r="F24" s="35"/>
      <c r="G24" s="35"/>
      <c r="H24" s="35"/>
      <c r="I24" s="41"/>
      <c r="J24" s="41"/>
      <c r="K24" s="28">
        <f>(IF(C23=0.6,E23*0.238,0))*(G23*F23)</f>
        <v>0</v>
      </c>
      <c r="L24" s="44"/>
      <c r="M24" s="33"/>
      <c r="O24" s="72"/>
      <c r="P24" s="73"/>
      <c r="Q24" s="72"/>
      <c r="R24" s="73"/>
      <c r="S24" s="73"/>
    </row>
    <row r="25" spans="1:19" ht="49.5" customHeight="1">
      <c r="A25" s="59"/>
      <c r="B25" s="52"/>
      <c r="C25" s="42"/>
      <c r="D25" s="42"/>
      <c r="E25" s="42"/>
      <c r="F25" s="36"/>
      <c r="G25" s="36"/>
      <c r="H25" s="36"/>
      <c r="I25" s="42"/>
      <c r="J25" s="42"/>
      <c r="K25" s="28">
        <f>(IF(C23=0.7,E23*0.2568,0))*(G23*F23)</f>
        <v>0</v>
      </c>
      <c r="L25" s="45"/>
      <c r="M25" s="51"/>
      <c r="O25" s="72"/>
      <c r="P25" s="73"/>
      <c r="Q25" s="72"/>
      <c r="R25" s="73"/>
      <c r="S25" s="73"/>
    </row>
    <row r="26" spans="1:19" ht="49.5" customHeight="1">
      <c r="A26" s="37" t="s">
        <v>59</v>
      </c>
      <c r="B26" s="39"/>
      <c r="C26" s="34"/>
      <c r="D26" s="34"/>
      <c r="E26" s="34"/>
      <c r="F26" s="34"/>
      <c r="G26" s="34"/>
      <c r="H26" s="34"/>
      <c r="I26" s="34"/>
      <c r="J26" s="34"/>
      <c r="K26" s="28">
        <f>(IF(C26=0.5,E26*0.2016,0))*(G26*F26)</f>
        <v>0</v>
      </c>
      <c r="L26" s="43">
        <f>((H26+I26+J26)*5)*(G26*F26)</f>
        <v>0</v>
      </c>
      <c r="M26" s="32">
        <f>K26+K27+K28+L26</f>
        <v>0</v>
      </c>
      <c r="O26" s="72" t="e">
        <f>M26/(G26*F26)</f>
        <v>#DIV/0!</v>
      </c>
      <c r="P26" s="73">
        <f>(G26*F26*E26)/1000</f>
        <v>0</v>
      </c>
      <c r="Q26" s="72" t="e">
        <f>M26/P26</f>
        <v>#DIV/0!</v>
      </c>
      <c r="R26" s="73">
        <f>G26*F26</f>
        <v>0</v>
      </c>
      <c r="S26" s="73">
        <f>((R26*E26)/1000)*4.75</f>
        <v>0</v>
      </c>
    </row>
    <row r="27" spans="1:19" ht="49.5" customHeight="1">
      <c r="A27" s="38"/>
      <c r="B27" s="40"/>
      <c r="C27" s="41"/>
      <c r="D27" s="41"/>
      <c r="E27" s="41"/>
      <c r="F27" s="35"/>
      <c r="G27" s="35"/>
      <c r="H27" s="35"/>
      <c r="I27" s="41"/>
      <c r="J27" s="41"/>
      <c r="K27" s="28">
        <f>(IF(C26=0.6,E26*0.238,0))*(G26*F26)</f>
        <v>0</v>
      </c>
      <c r="L27" s="44"/>
      <c r="M27" s="33"/>
      <c r="O27" s="72"/>
      <c r="P27" s="73"/>
      <c r="Q27" s="72"/>
      <c r="R27" s="73"/>
      <c r="S27" s="73"/>
    </row>
    <row r="28" spans="1:19" ht="49.5" customHeight="1">
      <c r="A28" s="59"/>
      <c r="B28" s="52"/>
      <c r="C28" s="42"/>
      <c r="D28" s="42"/>
      <c r="E28" s="42"/>
      <c r="F28" s="36"/>
      <c r="G28" s="36"/>
      <c r="H28" s="36"/>
      <c r="I28" s="42"/>
      <c r="J28" s="42"/>
      <c r="K28" s="28">
        <f>(IF(C26=0.7,E26*0.2568,0))*(G26*F26)</f>
        <v>0</v>
      </c>
      <c r="L28" s="45"/>
      <c r="M28" s="51"/>
      <c r="O28" s="72"/>
      <c r="P28" s="73"/>
      <c r="Q28" s="72"/>
      <c r="R28" s="73"/>
      <c r="S28" s="73"/>
    </row>
    <row r="29" spans="1:19" ht="49.5" customHeight="1">
      <c r="A29" s="37" t="s">
        <v>60</v>
      </c>
      <c r="B29" s="39"/>
      <c r="C29" s="34"/>
      <c r="D29" s="34"/>
      <c r="E29" s="34"/>
      <c r="F29" s="34"/>
      <c r="G29" s="34"/>
      <c r="H29" s="34"/>
      <c r="I29" s="34"/>
      <c r="J29" s="34"/>
      <c r="K29" s="28">
        <f>(IF(C29=0.5,E29*0.2016,0))*(G29*F29)</f>
        <v>0</v>
      </c>
      <c r="L29" s="43">
        <f>((H29+I29+J29)*5)*(G29*F29)</f>
        <v>0</v>
      </c>
      <c r="M29" s="32">
        <f>K29+K30+K31+L29</f>
        <v>0</v>
      </c>
      <c r="O29" s="72" t="e">
        <f>M29/(G29*F29)</f>
        <v>#DIV/0!</v>
      </c>
      <c r="P29" s="73">
        <f>(G29*F29*E29)/1000</f>
        <v>0</v>
      </c>
      <c r="Q29" s="72" t="e">
        <f>M29/P29</f>
        <v>#DIV/0!</v>
      </c>
      <c r="R29" s="73">
        <f>G29*F29</f>
        <v>0</v>
      </c>
      <c r="S29" s="73">
        <f>((R29*E29)/1000)*4.75</f>
        <v>0</v>
      </c>
    </row>
    <row r="30" spans="1:19" ht="49.5" customHeight="1">
      <c r="A30" s="38"/>
      <c r="B30" s="40"/>
      <c r="C30" s="41"/>
      <c r="D30" s="41"/>
      <c r="E30" s="41"/>
      <c r="F30" s="35"/>
      <c r="G30" s="35"/>
      <c r="H30" s="35"/>
      <c r="I30" s="41"/>
      <c r="J30" s="41"/>
      <c r="K30" s="28">
        <f>(IF(C29=0.6,E29*0.238,0))*(G29*F29)</f>
        <v>0</v>
      </c>
      <c r="L30" s="44"/>
      <c r="M30" s="33"/>
      <c r="O30" s="72"/>
      <c r="P30" s="73"/>
      <c r="Q30" s="72"/>
      <c r="R30" s="73"/>
      <c r="S30" s="73"/>
    </row>
    <row r="31" spans="1:19" ht="49.5" customHeight="1">
      <c r="A31" s="59"/>
      <c r="B31" s="52"/>
      <c r="C31" s="42"/>
      <c r="D31" s="42"/>
      <c r="E31" s="42"/>
      <c r="F31" s="36"/>
      <c r="G31" s="36"/>
      <c r="H31" s="36"/>
      <c r="I31" s="42"/>
      <c r="J31" s="42"/>
      <c r="K31" s="28">
        <f>(IF(C29=0.7,E29*0.2568,0))*(G29*F29)</f>
        <v>0</v>
      </c>
      <c r="L31" s="45"/>
      <c r="M31" s="51"/>
      <c r="O31" s="72"/>
      <c r="P31" s="73"/>
      <c r="Q31" s="72"/>
      <c r="R31" s="73"/>
      <c r="S31" s="73"/>
    </row>
    <row r="32" spans="1:19" ht="49.5" customHeight="1">
      <c r="A32" s="37" t="s">
        <v>61</v>
      </c>
      <c r="B32" s="39"/>
      <c r="C32" s="34"/>
      <c r="D32" s="34"/>
      <c r="E32" s="34"/>
      <c r="F32" s="34"/>
      <c r="G32" s="34"/>
      <c r="H32" s="34"/>
      <c r="I32" s="34"/>
      <c r="J32" s="34"/>
      <c r="K32" s="28">
        <f>(IF(C32=0.5,E32*0.2016,0))*(G32*F32)</f>
        <v>0</v>
      </c>
      <c r="L32" s="43">
        <f>((H32+I32+J32)*5)*(G32*F32)</f>
        <v>0</v>
      </c>
      <c r="M32" s="32">
        <f>K32+K33+K34+L32</f>
        <v>0</v>
      </c>
      <c r="O32" s="72" t="e">
        <f>M32/(G32*F32)</f>
        <v>#DIV/0!</v>
      </c>
      <c r="P32" s="73">
        <f>(G32*F32*E32)/1000</f>
        <v>0</v>
      </c>
      <c r="Q32" s="72" t="e">
        <f>M32/P32</f>
        <v>#DIV/0!</v>
      </c>
      <c r="R32" s="73">
        <f>G32*F32</f>
        <v>0</v>
      </c>
      <c r="S32" s="73">
        <f>((R32*E32)/1000)*4.75</f>
        <v>0</v>
      </c>
    </row>
    <row r="33" spans="1:19" ht="49.5" customHeight="1">
      <c r="A33" s="38"/>
      <c r="B33" s="40"/>
      <c r="C33" s="41"/>
      <c r="D33" s="41"/>
      <c r="E33" s="41"/>
      <c r="F33" s="35"/>
      <c r="G33" s="35"/>
      <c r="H33" s="35"/>
      <c r="I33" s="41"/>
      <c r="J33" s="41"/>
      <c r="K33" s="28">
        <f>(IF(C32=0.6,E32*0.238,0))*(G32*F32)</f>
        <v>0</v>
      </c>
      <c r="L33" s="44"/>
      <c r="M33" s="33"/>
      <c r="O33" s="72"/>
      <c r="P33" s="73"/>
      <c r="Q33" s="72"/>
      <c r="R33" s="73"/>
      <c r="S33" s="73"/>
    </row>
    <row r="34" spans="1:19" ht="49.5" customHeight="1">
      <c r="A34" s="59"/>
      <c r="B34" s="52"/>
      <c r="C34" s="42"/>
      <c r="D34" s="42"/>
      <c r="E34" s="42"/>
      <c r="F34" s="36"/>
      <c r="G34" s="36"/>
      <c r="H34" s="36"/>
      <c r="I34" s="42"/>
      <c r="J34" s="42"/>
      <c r="K34" s="28">
        <f>(IF(C32=0.7,E32*0.2568,0))*(G32*F32)</f>
        <v>0</v>
      </c>
      <c r="L34" s="45"/>
      <c r="M34" s="51"/>
      <c r="O34" s="72"/>
      <c r="P34" s="73"/>
      <c r="Q34" s="72"/>
      <c r="R34" s="73"/>
      <c r="S34" s="73"/>
    </row>
    <row r="35" spans="1:19" ht="49.5" customHeight="1">
      <c r="A35" s="37" t="s">
        <v>62</v>
      </c>
      <c r="B35" s="39"/>
      <c r="C35" s="34"/>
      <c r="D35" s="34"/>
      <c r="E35" s="34"/>
      <c r="F35" s="34"/>
      <c r="G35" s="34"/>
      <c r="H35" s="34"/>
      <c r="I35" s="34"/>
      <c r="J35" s="34"/>
      <c r="K35" s="28">
        <f>(IF(C35=0.5,E35*0.2016,0))*(G35*F35)</f>
        <v>0</v>
      </c>
      <c r="L35" s="43">
        <f>((H35+I35+J35)*5)*(G35*F35)</f>
        <v>0</v>
      </c>
      <c r="M35" s="32">
        <f>K35+K36+K37+L35</f>
        <v>0</v>
      </c>
      <c r="O35" s="72" t="e">
        <f>M35/(G35*F35)</f>
        <v>#DIV/0!</v>
      </c>
      <c r="P35" s="73">
        <f>(G35*F35*E35)/1000</f>
        <v>0</v>
      </c>
      <c r="Q35" s="72" t="e">
        <f>M35/P35</f>
        <v>#DIV/0!</v>
      </c>
      <c r="R35" s="73">
        <f>G35*F35</f>
        <v>0</v>
      </c>
      <c r="S35" s="73">
        <f>((R35*E35)/1000)*4.75</f>
        <v>0</v>
      </c>
    </row>
    <row r="36" spans="1:19" ht="49.5" customHeight="1">
      <c r="A36" s="38"/>
      <c r="B36" s="40"/>
      <c r="C36" s="41"/>
      <c r="D36" s="41"/>
      <c r="E36" s="41"/>
      <c r="F36" s="35"/>
      <c r="G36" s="35"/>
      <c r="H36" s="35"/>
      <c r="I36" s="41"/>
      <c r="J36" s="41"/>
      <c r="K36" s="28">
        <f>(IF(C35=0.6,E35*0.238,0))*(G35*F35)</f>
        <v>0</v>
      </c>
      <c r="L36" s="44"/>
      <c r="M36" s="33"/>
      <c r="O36" s="72"/>
      <c r="P36" s="73"/>
      <c r="Q36" s="72"/>
      <c r="R36" s="73"/>
      <c r="S36" s="73"/>
    </row>
    <row r="37" spans="1:19" ht="49.5" customHeight="1">
      <c r="A37" s="38"/>
      <c r="B37" s="40"/>
      <c r="C37" s="41"/>
      <c r="D37" s="42"/>
      <c r="E37" s="42"/>
      <c r="F37" s="36"/>
      <c r="G37" s="36"/>
      <c r="H37" s="36"/>
      <c r="I37" s="42"/>
      <c r="J37" s="42"/>
      <c r="K37" s="28">
        <f>(IF(C35=0.7,E35*0.2568,0))*(G35*F35)</f>
        <v>0</v>
      </c>
      <c r="L37" s="45"/>
      <c r="M37" s="33"/>
      <c r="O37" s="72"/>
      <c r="P37" s="73"/>
      <c r="Q37" s="72"/>
      <c r="R37" s="73"/>
      <c r="S37" s="73"/>
    </row>
    <row r="38" spans="1:19" ht="49.5" customHeight="1">
      <c r="A38" s="37" t="s">
        <v>63</v>
      </c>
      <c r="B38" s="39"/>
      <c r="C38" s="34"/>
      <c r="D38" s="34"/>
      <c r="E38" s="34"/>
      <c r="F38" s="34"/>
      <c r="G38" s="34"/>
      <c r="H38" s="34"/>
      <c r="I38" s="34"/>
      <c r="J38" s="34"/>
      <c r="K38" s="28">
        <f>(IF(C38=0.5,E38*0.2016,0))*(G38*F38)</f>
        <v>0</v>
      </c>
      <c r="L38" s="43">
        <f>((H38+I38+J38)*5)*(G38*F38)</f>
        <v>0</v>
      </c>
      <c r="M38" s="32">
        <f>K38+K39+K40+L38</f>
        <v>0</v>
      </c>
      <c r="O38" s="74" t="e">
        <f>M38/(G38*F38)</f>
        <v>#DIV/0!</v>
      </c>
      <c r="P38" s="76">
        <f>(G38*F38*E38)/1000</f>
        <v>0</v>
      </c>
      <c r="Q38" s="74" t="e">
        <f>M38/P38</f>
        <v>#DIV/0!</v>
      </c>
      <c r="R38" s="76">
        <f>G38*F38</f>
        <v>0</v>
      </c>
      <c r="S38" s="76">
        <f>((R38*E38)/1000)*4.75</f>
        <v>0</v>
      </c>
    </row>
    <row r="39" spans="1:19" ht="49.5" customHeight="1">
      <c r="A39" s="38"/>
      <c r="B39" s="40"/>
      <c r="C39" s="41"/>
      <c r="D39" s="41"/>
      <c r="E39" s="41"/>
      <c r="F39" s="35"/>
      <c r="G39" s="35"/>
      <c r="H39" s="35"/>
      <c r="I39" s="41"/>
      <c r="J39" s="41"/>
      <c r="K39" s="28">
        <f>(IF(C38=0.6,E38*0.238,0))*(G38*F38)</f>
        <v>0</v>
      </c>
      <c r="L39" s="44"/>
      <c r="M39" s="33"/>
      <c r="O39" s="74"/>
      <c r="P39" s="76"/>
      <c r="Q39" s="74"/>
      <c r="R39" s="76"/>
      <c r="S39" s="76"/>
    </row>
    <row r="40" spans="1:19" ht="49.5" customHeight="1" thickBot="1">
      <c r="A40" s="38"/>
      <c r="B40" s="40"/>
      <c r="C40" s="41"/>
      <c r="D40" s="42"/>
      <c r="E40" s="42"/>
      <c r="F40" s="36"/>
      <c r="G40" s="36"/>
      <c r="H40" s="36"/>
      <c r="I40" s="42"/>
      <c r="J40" s="42"/>
      <c r="K40" s="28">
        <f>(IF(C38=0.7,E38*0.2568,0))*(G38*F38)</f>
        <v>0</v>
      </c>
      <c r="L40" s="45"/>
      <c r="M40" s="33"/>
      <c r="O40" s="75"/>
      <c r="P40" s="77"/>
      <c r="Q40" s="75"/>
      <c r="R40" s="77"/>
      <c r="S40" s="77"/>
    </row>
    <row r="41" spans="1:13" ht="49.5" customHeight="1">
      <c r="A41" s="60"/>
      <c r="B41" s="61"/>
      <c r="C41" s="62"/>
      <c r="D41" s="56"/>
      <c r="E41" s="56"/>
      <c r="F41" s="56"/>
      <c r="G41" s="56"/>
      <c r="H41" s="56"/>
      <c r="I41" s="56"/>
      <c r="J41" s="56"/>
      <c r="K41" s="56"/>
      <c r="L41" s="7"/>
      <c r="M41" s="46">
        <f>SUM(M11:M40)</f>
        <v>0</v>
      </c>
    </row>
    <row r="42" spans="1:19" ht="49.5" customHeight="1">
      <c r="A42" s="63"/>
      <c r="B42" s="64"/>
      <c r="C42" s="65"/>
      <c r="D42" s="57"/>
      <c r="E42" s="58"/>
      <c r="F42" s="58"/>
      <c r="G42" s="58"/>
      <c r="H42" s="58"/>
      <c r="I42" s="58"/>
      <c r="J42" s="58"/>
      <c r="K42" s="58"/>
      <c r="L42" s="7"/>
      <c r="M42" s="47"/>
      <c r="P42" s="31">
        <f>SUM(P11:P40)</f>
        <v>0</v>
      </c>
      <c r="R42" s="31">
        <f>SUM(R11:R40)</f>
        <v>0</v>
      </c>
      <c r="S42" s="31">
        <f>SUM(S11:S40)</f>
        <v>0</v>
      </c>
    </row>
    <row r="43" spans="1:13" ht="65.25" customHeight="1" thickBot="1">
      <c r="A43" s="66"/>
      <c r="B43" s="67"/>
      <c r="C43" s="68"/>
      <c r="D43" s="57"/>
      <c r="E43" s="58"/>
      <c r="F43" s="58"/>
      <c r="G43" s="58"/>
      <c r="H43" s="58"/>
      <c r="I43" s="58"/>
      <c r="J43" s="58"/>
      <c r="K43" s="58"/>
      <c r="L43" s="7"/>
      <c r="M43" s="48"/>
    </row>
    <row r="46" spans="2:9" ht="12.75">
      <c r="B46" s="54"/>
      <c r="C46" s="55"/>
      <c r="D46" s="55"/>
      <c r="E46" s="55"/>
      <c r="F46" s="55"/>
      <c r="G46" s="55"/>
      <c r="H46" s="55"/>
      <c r="I46" s="55"/>
    </row>
  </sheetData>
  <mergeCells count="176">
    <mergeCell ref="R35:R37"/>
    <mergeCell ref="R38:R40"/>
    <mergeCell ref="R23:R25"/>
    <mergeCell ref="R26:R28"/>
    <mergeCell ref="R29:R31"/>
    <mergeCell ref="R32:R34"/>
    <mergeCell ref="R11:R13"/>
    <mergeCell ref="R14:R16"/>
    <mergeCell ref="R17:R19"/>
    <mergeCell ref="R20:R22"/>
    <mergeCell ref="M35:M37"/>
    <mergeCell ref="F38:F40"/>
    <mergeCell ref="A35:A37"/>
    <mergeCell ref="B35:B37"/>
    <mergeCell ref="C35:C37"/>
    <mergeCell ref="D35:D37"/>
    <mergeCell ref="E35:E37"/>
    <mergeCell ref="F35:F37"/>
    <mergeCell ref="J38:J40"/>
    <mergeCell ref="L38:L40"/>
    <mergeCell ref="F23:F25"/>
    <mergeCell ref="F26:F28"/>
    <mergeCell ref="F29:F31"/>
    <mergeCell ref="F32:F34"/>
    <mergeCell ref="F11:F13"/>
    <mergeCell ref="F14:F16"/>
    <mergeCell ref="F17:F19"/>
    <mergeCell ref="F20:F22"/>
    <mergeCell ref="M41:M43"/>
    <mergeCell ref="C7:L8"/>
    <mergeCell ref="M32:M34"/>
    <mergeCell ref="B38:B40"/>
    <mergeCell ref="C38:C40"/>
    <mergeCell ref="D38:D40"/>
    <mergeCell ref="E38:E40"/>
    <mergeCell ref="M38:M40"/>
    <mergeCell ref="H38:H40"/>
    <mergeCell ref="I38:I40"/>
    <mergeCell ref="H32:H34"/>
    <mergeCell ref="I32:I34"/>
    <mergeCell ref="J32:J34"/>
    <mergeCell ref="L32:L34"/>
    <mergeCell ref="H35:H37"/>
    <mergeCell ref="I35:I37"/>
    <mergeCell ref="J35:J37"/>
    <mergeCell ref="L35:L37"/>
    <mergeCell ref="B32:B34"/>
    <mergeCell ref="C32:C34"/>
    <mergeCell ref="D32:D34"/>
    <mergeCell ref="E32:E34"/>
    <mergeCell ref="M23:M25"/>
    <mergeCell ref="B29:B31"/>
    <mergeCell ref="C29:C31"/>
    <mergeCell ref="D29:D31"/>
    <mergeCell ref="E29:E31"/>
    <mergeCell ref="H29:H31"/>
    <mergeCell ref="I29:I31"/>
    <mergeCell ref="J29:J31"/>
    <mergeCell ref="L29:L31"/>
    <mergeCell ref="M29:M31"/>
    <mergeCell ref="H23:H25"/>
    <mergeCell ref="I23:I25"/>
    <mergeCell ref="J23:J25"/>
    <mergeCell ref="L23:L25"/>
    <mergeCell ref="B23:B25"/>
    <mergeCell ref="C23:C25"/>
    <mergeCell ref="D23:D25"/>
    <mergeCell ref="E23:E25"/>
    <mergeCell ref="M17:M19"/>
    <mergeCell ref="B20:B22"/>
    <mergeCell ref="C20:C22"/>
    <mergeCell ref="D20:D22"/>
    <mergeCell ref="E20:E22"/>
    <mergeCell ref="H20:H22"/>
    <mergeCell ref="I20:I22"/>
    <mergeCell ref="J20:J22"/>
    <mergeCell ref="L20:L22"/>
    <mergeCell ref="M20:M22"/>
    <mergeCell ref="D14:D16"/>
    <mergeCell ref="I17:I19"/>
    <mergeCell ref="J17:J19"/>
    <mergeCell ref="L17:L19"/>
    <mergeCell ref="M14:M16"/>
    <mergeCell ref="H11:H13"/>
    <mergeCell ref="H14:H16"/>
    <mergeCell ref="B17:B19"/>
    <mergeCell ref="C17:C19"/>
    <mergeCell ref="D17:D19"/>
    <mergeCell ref="E17:E19"/>
    <mergeCell ref="H17:H19"/>
    <mergeCell ref="B14:B16"/>
    <mergeCell ref="C14:C16"/>
    <mergeCell ref="L11:L13"/>
    <mergeCell ref="I14:I16"/>
    <mergeCell ref="J14:J16"/>
    <mergeCell ref="L14:L16"/>
    <mergeCell ref="B46:I46"/>
    <mergeCell ref="D41:K43"/>
    <mergeCell ref="M11:M13"/>
    <mergeCell ref="B11:B13"/>
    <mergeCell ref="C11:C13"/>
    <mergeCell ref="D11:D13"/>
    <mergeCell ref="E11:E13"/>
    <mergeCell ref="E14:E16"/>
    <mergeCell ref="I11:I13"/>
    <mergeCell ref="J11:J13"/>
    <mergeCell ref="G11:G13"/>
    <mergeCell ref="G14:G16"/>
    <mergeCell ref="G17:G19"/>
    <mergeCell ref="G20:G22"/>
    <mergeCell ref="G23:G25"/>
    <mergeCell ref="G29:G31"/>
    <mergeCell ref="G32:G34"/>
    <mergeCell ref="G38:G40"/>
    <mergeCell ref="G26:G28"/>
    <mergeCell ref="G35:G37"/>
    <mergeCell ref="A20:A22"/>
    <mergeCell ref="M26:M28"/>
    <mergeCell ref="H26:H28"/>
    <mergeCell ref="I26:I28"/>
    <mergeCell ref="J26:J28"/>
    <mergeCell ref="L26:L28"/>
    <mergeCell ref="B26:B28"/>
    <mergeCell ref="C26:C28"/>
    <mergeCell ref="D26:D28"/>
    <mergeCell ref="E26:E28"/>
    <mergeCell ref="A38:A40"/>
    <mergeCell ref="A41:C43"/>
    <mergeCell ref="A1:M1"/>
    <mergeCell ref="A23:A25"/>
    <mergeCell ref="A26:A28"/>
    <mergeCell ref="A29:A31"/>
    <mergeCell ref="A32:A34"/>
    <mergeCell ref="A11:A13"/>
    <mergeCell ref="A14:A16"/>
    <mergeCell ref="A17:A19"/>
    <mergeCell ref="O11:O13"/>
    <mergeCell ref="P11:P13"/>
    <mergeCell ref="Q11:Q13"/>
    <mergeCell ref="O14:O16"/>
    <mergeCell ref="P14:P16"/>
    <mergeCell ref="Q14:Q16"/>
    <mergeCell ref="O17:O19"/>
    <mergeCell ref="P17:P19"/>
    <mergeCell ref="Q17:Q19"/>
    <mergeCell ref="O20:O22"/>
    <mergeCell ref="P20:P22"/>
    <mergeCell ref="Q20:Q22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4"/>
    <mergeCell ref="P32:P34"/>
    <mergeCell ref="Q32:Q34"/>
    <mergeCell ref="O35:O37"/>
    <mergeCell ref="P35:P37"/>
    <mergeCell ref="Q35:Q37"/>
    <mergeCell ref="O38:O40"/>
    <mergeCell ref="P38:P40"/>
    <mergeCell ref="Q38:Q40"/>
    <mergeCell ref="S11:S13"/>
    <mergeCell ref="S14:S16"/>
    <mergeCell ref="S17:S19"/>
    <mergeCell ref="S20:S22"/>
    <mergeCell ref="S35:S37"/>
    <mergeCell ref="S38:S40"/>
    <mergeCell ref="S23:S25"/>
    <mergeCell ref="S26:S28"/>
    <mergeCell ref="S29:S31"/>
    <mergeCell ref="S32:S34"/>
  </mergeCells>
  <hyperlinks>
    <hyperlink ref="E5" r:id="rId1" display="mailto:info@chladiciboxy.cz"/>
    <hyperlink ref="C5" r:id="rId2" display="www.chladiciboxy.cz"/>
  </hyperlinks>
  <printOptions/>
  <pageMargins left="0.3937007874015748" right="0.3937007874015748" top="0.4" bottom="0.55" header="0.34" footer="0.5"/>
  <pageSetup fitToHeight="1" fitToWidth="1" horizontalDpi="300" verticalDpi="300" orientation="portrait" paperSize="9" scale="40" r:id="rId6"/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B1">
      <selection activeCell="E17" sqref="E17"/>
    </sheetView>
  </sheetViews>
  <sheetFormatPr defaultColWidth="9.00390625" defaultRowHeight="12.75"/>
  <cols>
    <col min="1" max="1" width="38.875" style="24" customWidth="1"/>
    <col min="2" max="2" width="39.00390625" style="0" customWidth="1"/>
    <col min="3" max="3" width="43.75390625" style="8" customWidth="1"/>
    <col min="4" max="4" width="39.00390625" style="8" customWidth="1"/>
    <col min="5" max="5" width="9.125" style="25" customWidth="1"/>
    <col min="6" max="6" width="15.125" style="0" customWidth="1"/>
  </cols>
  <sheetData>
    <row r="1" spans="1:5" s="2" customFormat="1" ht="93">
      <c r="A1" s="13"/>
      <c r="B1" s="14"/>
      <c r="C1" s="15"/>
      <c r="D1" s="15"/>
      <c r="E1" s="16"/>
    </row>
    <row r="2" spans="1:5" s="21" customFormat="1" ht="93">
      <c r="A2" s="17"/>
      <c r="B2" s="18"/>
      <c r="C2" s="19"/>
      <c r="D2" s="15"/>
      <c r="E2" s="20"/>
    </row>
    <row r="3" spans="1:5" s="21" customFormat="1" ht="93">
      <c r="A3" s="17"/>
      <c r="B3" s="18"/>
      <c r="C3" s="19"/>
      <c r="D3" s="15"/>
      <c r="E3" s="20"/>
    </row>
    <row r="4" spans="1:5" s="21" customFormat="1" ht="93">
      <c r="A4" s="17"/>
      <c r="B4" s="22"/>
      <c r="C4" s="23"/>
      <c r="D4" s="15"/>
      <c r="E4" s="20"/>
    </row>
    <row r="5" spans="1:5" s="21" customFormat="1" ht="93">
      <c r="A5" s="17"/>
      <c r="B5" s="22"/>
      <c r="C5" s="23"/>
      <c r="D5" s="15"/>
      <c r="E5" s="20"/>
    </row>
    <row r="6" spans="1:5" s="21" customFormat="1" ht="93">
      <c r="A6" s="17"/>
      <c r="B6" s="22"/>
      <c r="C6" s="23"/>
      <c r="D6" s="15"/>
      <c r="E6" s="20"/>
    </row>
    <row r="7" spans="1:5" s="21" customFormat="1" ht="93">
      <c r="A7" s="17"/>
      <c r="B7" s="22"/>
      <c r="C7" s="23"/>
      <c r="D7" s="15"/>
      <c r="E7" s="20"/>
    </row>
    <row r="8" spans="1:5" s="21" customFormat="1" ht="93">
      <c r="A8" s="17"/>
      <c r="B8" s="22"/>
      <c r="C8" s="23"/>
      <c r="D8" s="15"/>
      <c r="E8" s="20"/>
    </row>
    <row r="9" spans="1:5" s="21" customFormat="1" ht="90" customHeight="1">
      <c r="A9" s="17"/>
      <c r="B9" s="22"/>
      <c r="C9" s="23"/>
      <c r="D9" s="15"/>
      <c r="E9" s="2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Poláček</dc:creator>
  <cp:keywords/>
  <dc:description/>
  <cp:lastModifiedBy>Michal Poláček</cp:lastModifiedBy>
  <cp:lastPrinted>2008-02-08T06:57:14Z</cp:lastPrinted>
  <dcterms:created xsi:type="dcterms:W3CDTF">2006-03-20T07:46:17Z</dcterms:created>
  <dcterms:modified xsi:type="dcterms:W3CDTF">2008-03-12T20:30:47Z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